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ml.chartshapes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19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17.xml" ContentType="application/vnd.openxmlformats-officedocument.drawing+xml"/>
  <Override PartName="/xl/drawings/drawing18.xml" ContentType="application/vnd.openxmlformats-officedocument.drawingml.chartshap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ml.chartshapes+xml"/>
  <Override PartName="/xl/drawings/drawing22.xml" ContentType="application/vnd.openxmlformats-officedocument.drawingml.chartshapes+xml"/>
  <Override PartName="/xl/drawings/drawing23.xml" ContentType="application/vnd.openxmlformats-officedocument.drawing+xml"/>
  <Override PartName="/xl/drawings/drawing24.xml" ContentType="application/vnd.openxmlformats-officedocument.drawingml.chartshapes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ml.chartshapes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ml.chartshape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  <Default Extension="bin" ContentType="application/vnd.openxmlformats-officedocument.spreadsheetml.printerSettings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drawings/drawing7.xml" ContentType="application/vnd.openxmlformats-officedocument.drawing+xml"/>
  <Override PartName="/xl/charts/chart5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300" windowWidth="14880" windowHeight="7785" tabRatio="676" firstSheet="5" activeTab="10"/>
  </bookViews>
  <sheets>
    <sheet name="ExpoProd" sheetId="9" r:id="rId1"/>
    <sheet name="ExpoPart" sheetId="13" r:id="rId2"/>
    <sheet name="ExpoCap" sheetId="11" r:id="rId3"/>
    <sheet name="ExpoProdSector" sheetId="15" r:id="rId4"/>
    <sheet name="ExpoPartSector" sheetId="16" r:id="rId5"/>
    <sheet name="ImpoProd" sheetId="18" r:id="rId6"/>
    <sheet name="ImpoPart" sheetId="20" r:id="rId7"/>
    <sheet name="ImpoCap" sheetId="19" r:id="rId8"/>
    <sheet name="ImpoProdSector" sheetId="21" r:id="rId9"/>
    <sheet name="ImpoPartSector" sheetId="22" r:id="rId10"/>
    <sheet name="BC" sheetId="12" r:id="rId11"/>
    <sheet name="BCSector" sheetId="17" r:id="rId12"/>
  </sheets>
  <calcPr calcId="125725"/>
</workbook>
</file>

<file path=xl/calcChain.xml><?xml version="1.0" encoding="utf-8"?>
<calcChain xmlns="http://schemas.openxmlformats.org/spreadsheetml/2006/main">
  <c r="V6" i="12"/>
  <c r="U6"/>
  <c r="V5"/>
  <c r="U5"/>
  <c r="T5"/>
  <c r="U21" i="22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T18"/>
  <c r="S18"/>
  <c r="R18"/>
  <c r="Q18"/>
  <c r="P18"/>
  <c r="N18"/>
  <c r="M18"/>
  <c r="L18"/>
  <c r="K18"/>
  <c r="J18"/>
  <c r="I18"/>
  <c r="H18"/>
  <c r="G18"/>
  <c r="F18"/>
  <c r="E18"/>
  <c r="D18"/>
  <c r="C18"/>
  <c r="U17"/>
  <c r="U18" s="1"/>
  <c r="O17"/>
  <c r="O18" s="1"/>
  <c r="T14"/>
  <c r="T15" s="1"/>
  <c r="S14"/>
  <c r="S15" s="1"/>
  <c r="R14"/>
  <c r="R15" s="1"/>
  <c r="Q14"/>
  <c r="Q15" s="1"/>
  <c r="P14"/>
  <c r="P15" s="1"/>
  <c r="N14"/>
  <c r="N15" s="1"/>
  <c r="M14"/>
  <c r="M15" s="1"/>
  <c r="L14"/>
  <c r="L15" s="1"/>
  <c r="K14"/>
  <c r="K15" s="1"/>
  <c r="J14"/>
  <c r="J15" s="1"/>
  <c r="I14"/>
  <c r="I15" s="1"/>
  <c r="H14"/>
  <c r="H15" s="1"/>
  <c r="G14"/>
  <c r="G15" s="1"/>
  <c r="F14"/>
  <c r="F15" s="1"/>
  <c r="E14"/>
  <c r="E15" s="1"/>
  <c r="D14"/>
  <c r="D15" s="1"/>
  <c r="C14"/>
  <c r="C15" s="1"/>
  <c r="U13"/>
  <c r="O13"/>
  <c r="U12"/>
  <c r="O12"/>
  <c r="U11"/>
  <c r="O11"/>
  <c r="U10"/>
  <c r="O10"/>
  <c r="U9"/>
  <c r="O9"/>
  <c r="U8"/>
  <c r="O8"/>
  <c r="U7"/>
  <c r="O7"/>
  <c r="U6"/>
  <c r="O6"/>
  <c r="U5"/>
  <c r="O5"/>
  <c r="U4"/>
  <c r="U14" s="1"/>
  <c r="U15" s="1"/>
  <c r="O4"/>
  <c r="O14" s="1"/>
  <c r="O15" s="1"/>
  <c r="U21" i="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T18"/>
  <c r="S18"/>
  <c r="R18"/>
  <c r="Q18"/>
  <c r="P18"/>
  <c r="N18"/>
  <c r="M18"/>
  <c r="L18"/>
  <c r="K18"/>
  <c r="J18"/>
  <c r="I18"/>
  <c r="H18"/>
  <c r="G18"/>
  <c r="F18"/>
  <c r="E18"/>
  <c r="D18"/>
  <c r="C18"/>
  <c r="U17"/>
  <c r="U18" s="1"/>
  <c r="O17"/>
  <c r="O18" s="1"/>
  <c r="T14"/>
  <c r="T15" s="1"/>
  <c r="S14"/>
  <c r="S15" s="1"/>
  <c r="R14"/>
  <c r="R15" s="1"/>
  <c r="Q14"/>
  <c r="Q15" s="1"/>
  <c r="P14"/>
  <c r="P15" s="1"/>
  <c r="N14"/>
  <c r="N15" s="1"/>
  <c r="M14"/>
  <c r="M15" s="1"/>
  <c r="L14"/>
  <c r="L15" s="1"/>
  <c r="K14"/>
  <c r="K15" s="1"/>
  <c r="J14"/>
  <c r="J15" s="1"/>
  <c r="I14"/>
  <c r="I15" s="1"/>
  <c r="H14"/>
  <c r="H15" s="1"/>
  <c r="G14"/>
  <c r="G15" s="1"/>
  <c r="F14"/>
  <c r="F15" s="1"/>
  <c r="E14"/>
  <c r="E15" s="1"/>
  <c r="D14"/>
  <c r="D15" s="1"/>
  <c r="C14"/>
  <c r="C15" s="1"/>
  <c r="U13"/>
  <c r="O13"/>
  <c r="U12"/>
  <c r="O12"/>
  <c r="U11"/>
  <c r="O11"/>
  <c r="U10"/>
  <c r="O10"/>
  <c r="U9"/>
  <c r="O9"/>
  <c r="U8"/>
  <c r="O8"/>
  <c r="U7"/>
  <c r="O7"/>
  <c r="U6"/>
  <c r="O6"/>
  <c r="U5"/>
  <c r="O5"/>
  <c r="U4"/>
  <c r="U14" s="1"/>
  <c r="U15" s="1"/>
  <c r="O4"/>
  <c r="O14" s="1"/>
  <c r="O15" s="1"/>
  <c r="U20" i="20"/>
  <c r="O20"/>
  <c r="T18"/>
  <c r="S18"/>
  <c r="R18"/>
  <c r="Q18"/>
  <c r="P18"/>
  <c r="N18"/>
  <c r="M18"/>
  <c r="L18"/>
  <c r="K18"/>
  <c r="J18"/>
  <c r="I18"/>
  <c r="H18"/>
  <c r="G18"/>
  <c r="F18"/>
  <c r="E18"/>
  <c r="D18"/>
  <c r="C18"/>
  <c r="U17"/>
  <c r="U18" s="1"/>
  <c r="O17"/>
  <c r="O18" s="1"/>
  <c r="T15"/>
  <c r="S15"/>
  <c r="R15"/>
  <c r="Q15"/>
  <c r="P15"/>
  <c r="N15"/>
  <c r="M15"/>
  <c r="L15"/>
  <c r="K15"/>
  <c r="J15"/>
  <c r="I15"/>
  <c r="H15"/>
  <c r="G15"/>
  <c r="F15"/>
  <c r="E15"/>
  <c r="D15"/>
  <c r="C15"/>
  <c r="U14"/>
  <c r="U15" s="1"/>
  <c r="O14"/>
  <c r="O15" s="1"/>
  <c r="U13"/>
  <c r="O13"/>
  <c r="U12"/>
  <c r="O12"/>
  <c r="U11"/>
  <c r="O11"/>
  <c r="U10"/>
  <c r="O10"/>
  <c r="U9"/>
  <c r="O9"/>
  <c r="U8"/>
  <c r="O8"/>
  <c r="U7"/>
  <c r="O7"/>
  <c r="U6"/>
  <c r="O6"/>
  <c r="U5"/>
  <c r="O5"/>
  <c r="U4"/>
  <c r="O4"/>
  <c r="S14" i="19"/>
  <c r="R14"/>
  <c r="Q14"/>
  <c r="P14"/>
  <c r="O14"/>
  <c r="N14"/>
  <c r="M14"/>
  <c r="L14"/>
  <c r="K14"/>
  <c r="J14"/>
  <c r="I14"/>
  <c r="H14"/>
  <c r="G14"/>
  <c r="F14"/>
  <c r="E14"/>
  <c r="D14"/>
  <c r="C14"/>
  <c r="U20" i="18"/>
  <c r="O20"/>
  <c r="T18"/>
  <c r="S18"/>
  <c r="R18"/>
  <c r="Q18"/>
  <c r="P18"/>
  <c r="N18"/>
  <c r="M18"/>
  <c r="L18"/>
  <c r="K18"/>
  <c r="J18"/>
  <c r="I18"/>
  <c r="H18"/>
  <c r="G18"/>
  <c r="F18"/>
  <c r="E18"/>
  <c r="D18"/>
  <c r="C18"/>
  <c r="U17"/>
  <c r="U18" s="1"/>
  <c r="O17"/>
  <c r="O18" s="1"/>
  <c r="T15"/>
  <c r="S15"/>
  <c r="R15"/>
  <c r="Q15"/>
  <c r="P15"/>
  <c r="N15"/>
  <c r="M15"/>
  <c r="L15"/>
  <c r="K15"/>
  <c r="J15"/>
  <c r="I15"/>
  <c r="H15"/>
  <c r="G15"/>
  <c r="F15"/>
  <c r="E15"/>
  <c r="D15"/>
  <c r="C15"/>
  <c r="U14"/>
  <c r="U15" s="1"/>
  <c r="O14"/>
  <c r="O15" s="1"/>
  <c r="U13"/>
  <c r="O13"/>
  <c r="U12"/>
  <c r="O12"/>
  <c r="U11"/>
  <c r="O11"/>
  <c r="U10"/>
  <c r="O10"/>
  <c r="U9"/>
  <c r="O9"/>
  <c r="U8"/>
  <c r="O8"/>
  <c r="U7"/>
  <c r="O7"/>
  <c r="U6"/>
  <c r="O6"/>
  <c r="U5"/>
  <c r="O5"/>
  <c r="U4"/>
  <c r="O4"/>
  <c r="N6" i="12" l="1"/>
  <c r="N5"/>
  <c r="T14" i="16"/>
  <c r="S14"/>
  <c r="R14"/>
  <c r="Q14"/>
  <c r="P14"/>
  <c r="N14"/>
  <c r="M14"/>
  <c r="L14"/>
  <c r="K14"/>
  <c r="J14"/>
  <c r="I14"/>
  <c r="H14"/>
  <c r="G14"/>
  <c r="F14"/>
  <c r="E14"/>
  <c r="D14"/>
  <c r="C14"/>
  <c r="C15" s="1"/>
  <c r="U23"/>
  <c r="O23"/>
  <c r="T21"/>
  <c r="S21"/>
  <c r="R21"/>
  <c r="Q21"/>
  <c r="P21"/>
  <c r="N21"/>
  <c r="M21"/>
  <c r="L21"/>
  <c r="K21"/>
  <c r="J21"/>
  <c r="I21"/>
  <c r="H21"/>
  <c r="G21"/>
  <c r="F21"/>
  <c r="E21"/>
  <c r="D21"/>
  <c r="C21"/>
  <c r="U20"/>
  <c r="U21" s="1"/>
  <c r="O20"/>
  <c r="O21" s="1"/>
  <c r="T18"/>
  <c r="S18"/>
  <c r="R18"/>
  <c r="Q18"/>
  <c r="P18"/>
  <c r="N18"/>
  <c r="M18"/>
  <c r="L18"/>
  <c r="K18"/>
  <c r="J18"/>
  <c r="I18"/>
  <c r="H18"/>
  <c r="G18"/>
  <c r="F18"/>
  <c r="E18"/>
  <c r="D18"/>
  <c r="C18"/>
  <c r="U17"/>
  <c r="U18" s="1"/>
  <c r="O17"/>
  <c r="T15"/>
  <c r="S15"/>
  <c r="R15"/>
  <c r="Q15"/>
  <c r="P15"/>
  <c r="N15"/>
  <c r="M15"/>
  <c r="L15"/>
  <c r="K15"/>
  <c r="J15"/>
  <c r="I15"/>
  <c r="H15"/>
  <c r="G15"/>
  <c r="F15"/>
  <c r="E15"/>
  <c r="D15"/>
  <c r="U13"/>
  <c r="U12"/>
  <c r="U11"/>
  <c r="U10"/>
  <c r="U9"/>
  <c r="U8"/>
  <c r="U7"/>
  <c r="U6"/>
  <c r="U5"/>
  <c r="U4"/>
  <c r="U14" s="1"/>
  <c r="U15" s="1"/>
  <c r="O13"/>
  <c r="O12"/>
  <c r="O11"/>
  <c r="O10"/>
  <c r="O9"/>
  <c r="O8"/>
  <c r="O7"/>
  <c r="O6"/>
  <c r="O5"/>
  <c r="O4"/>
  <c r="O14" s="1"/>
  <c r="O15" s="1"/>
  <c r="T18" i="13"/>
  <c r="S18"/>
  <c r="R18"/>
  <c r="Q18"/>
  <c r="P18"/>
  <c r="N18"/>
  <c r="M18"/>
  <c r="L18"/>
  <c r="K18"/>
  <c r="J18"/>
  <c r="I18"/>
  <c r="H18"/>
  <c r="G18"/>
  <c r="F18"/>
  <c r="E18"/>
  <c r="D18"/>
  <c r="C18"/>
  <c r="T15"/>
  <c r="S15"/>
  <c r="R15"/>
  <c r="Q15"/>
  <c r="P15"/>
  <c r="N15"/>
  <c r="M15"/>
  <c r="L15"/>
  <c r="K15"/>
  <c r="J15"/>
  <c r="I15"/>
  <c r="H15"/>
  <c r="G15"/>
  <c r="F15"/>
  <c r="E15"/>
  <c r="D15"/>
  <c r="C15"/>
  <c r="U20"/>
  <c r="U17"/>
  <c r="U18" s="1"/>
  <c r="U14"/>
  <c r="U15" s="1"/>
  <c r="U13"/>
  <c r="U12"/>
  <c r="U11"/>
  <c r="U10"/>
  <c r="U9"/>
  <c r="U8"/>
  <c r="U7"/>
  <c r="U6"/>
  <c r="U5"/>
  <c r="U4"/>
  <c r="O20"/>
  <c r="O17"/>
  <c r="O18" s="1"/>
  <c r="O14"/>
  <c r="O13"/>
  <c r="O12"/>
  <c r="O11"/>
  <c r="O10"/>
  <c r="O9"/>
  <c r="O8"/>
  <c r="O7"/>
  <c r="O6"/>
  <c r="O5"/>
  <c r="O4"/>
  <c r="T19" i="9"/>
  <c r="S19"/>
  <c r="R19"/>
  <c r="Q19"/>
  <c r="P19"/>
  <c r="N19"/>
  <c r="M19"/>
  <c r="L19"/>
  <c r="K19"/>
  <c r="J19"/>
  <c r="I19"/>
  <c r="H19"/>
  <c r="G19"/>
  <c r="F19"/>
  <c r="E19"/>
  <c r="D19"/>
  <c r="C19"/>
  <c r="U21"/>
  <c r="U19" s="1"/>
  <c r="U18"/>
  <c r="U15"/>
  <c r="U16" s="1"/>
  <c r="U14"/>
  <c r="U13"/>
  <c r="U12"/>
  <c r="U11"/>
  <c r="U10"/>
  <c r="U9"/>
  <c r="U8"/>
  <c r="U7"/>
  <c r="U6"/>
  <c r="U5"/>
  <c r="P16"/>
  <c r="O21"/>
  <c r="O18"/>
  <c r="O16" s="1"/>
  <c r="O15"/>
  <c r="O14"/>
  <c r="O13"/>
  <c r="O12"/>
  <c r="O11"/>
  <c r="O10"/>
  <c r="O9"/>
  <c r="O8"/>
  <c r="O7"/>
  <c r="O6"/>
  <c r="O5"/>
  <c r="T16"/>
  <c r="S16"/>
  <c r="R16"/>
  <c r="Q16"/>
  <c r="N16"/>
  <c r="M16"/>
  <c r="L16"/>
  <c r="K16"/>
  <c r="J16"/>
  <c r="I16"/>
  <c r="H16"/>
  <c r="G16"/>
  <c r="F16"/>
  <c r="E16"/>
  <c r="D16"/>
  <c r="C16"/>
  <c r="U21" i="15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T18"/>
  <c r="S18"/>
  <c r="R18"/>
  <c r="Q18"/>
  <c r="P18"/>
  <c r="N18"/>
  <c r="M18"/>
  <c r="L18"/>
  <c r="K18"/>
  <c r="J18"/>
  <c r="I18"/>
  <c r="H18"/>
  <c r="G18"/>
  <c r="F18"/>
  <c r="E18"/>
  <c r="D18"/>
  <c r="C18"/>
  <c r="T15"/>
  <c r="S15"/>
  <c r="R15"/>
  <c r="Q15"/>
  <c r="P15"/>
  <c r="N15"/>
  <c r="M15"/>
  <c r="L15"/>
  <c r="K15"/>
  <c r="J15"/>
  <c r="I15"/>
  <c r="H15"/>
  <c r="G15"/>
  <c r="F15"/>
  <c r="E15"/>
  <c r="D15"/>
  <c r="C15"/>
  <c r="U23"/>
  <c r="U20"/>
  <c r="U17"/>
  <c r="U18" s="1"/>
  <c r="U14"/>
  <c r="U13"/>
  <c r="U12"/>
  <c r="U11"/>
  <c r="U10"/>
  <c r="U9"/>
  <c r="U8"/>
  <c r="U7"/>
  <c r="U6"/>
  <c r="U5"/>
  <c r="U4"/>
  <c r="O23"/>
  <c r="O20"/>
  <c r="O17"/>
  <c r="O18" s="1"/>
  <c r="O14"/>
  <c r="O15" s="1"/>
  <c r="O13"/>
  <c r="O12"/>
  <c r="O11"/>
  <c r="O10"/>
  <c r="O9"/>
  <c r="O8"/>
  <c r="O7"/>
  <c r="O6"/>
  <c r="O5"/>
  <c r="O4"/>
  <c r="O18" i="16" l="1"/>
  <c r="O15" i="13"/>
  <c r="O19" i="9"/>
  <c r="U15" i="15"/>
</calcChain>
</file>

<file path=xl/sharedStrings.xml><?xml version="1.0" encoding="utf-8"?>
<sst xmlns="http://schemas.openxmlformats.org/spreadsheetml/2006/main" count="511" uniqueCount="213">
  <si>
    <t>Plantas vivas y productos de la floricultura</t>
  </si>
  <si>
    <t>Frutos comestibles, cortezas de agrios o melones</t>
  </si>
  <si>
    <t>Café, té, yerba mate y especias</t>
  </si>
  <si>
    <t>Preparaciones alimenticias diversas</t>
  </si>
  <si>
    <t>Combustibles y aceites minerales y sus productos</t>
  </si>
  <si>
    <t>Materias plásticas y manufacturas</t>
  </si>
  <si>
    <t>Prendas y complementos de vestir, excepto de punto</t>
  </si>
  <si>
    <t>Perlas finas, piedras y metales preciosos</t>
  </si>
  <si>
    <t>Manufactura de fundición, de hierro o acero</t>
  </si>
  <si>
    <t>Reactores nucleares, calderas, máquinas y partes</t>
  </si>
  <si>
    <t>Descripción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</si>
  <si>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</si>
  <si>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</si>
  <si>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</si>
  <si>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</si>
  <si>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</si>
  <si>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</si>
  <si>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</si>
  <si>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</si>
  <si>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</si>
  <si>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</si>
  <si>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</si>
  <si>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</si>
  <si>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Aceites crudos de petróleo o de mineral bituminoso.</t>
  </si>
  <si>
    <t>Oro(incluido el oro platinado), en las demás formas en bruto, para uso no monetario.</t>
  </si>
  <si>
    <t>Los demás cafés sin tostar, sin descafeinar.</t>
  </si>
  <si>
    <t>Las demás flores y capullos frescos, cortados para ramos o adornos.</t>
  </si>
  <si>
    <t>Hullas térmicas.</t>
  </si>
  <si>
    <t xml:space="preserve">Fueloils (fuel), excepto desechos de aceites  y que contengan biodiésel </t>
  </si>
  <si>
    <t xml:space="preserve">Gasoils (gasóleo), excepto desechos de aceites  y que contengan biodiésel </t>
  </si>
  <si>
    <t>Rosas frescas, cortadas para ramos o adornos.</t>
  </si>
  <si>
    <t>Bananas o plátanos tipo "cavendish valery" frescos</t>
  </si>
  <si>
    <t xml:space="preserve">Carburorreactores tipo gasolina,para reactores y turbinas, excepto desechos de aceites y que contengan biodiésel </t>
  </si>
  <si>
    <t>Fuente DANE. Cálculos SAC-VPT</t>
  </si>
  <si>
    <t>Total principales productos</t>
  </si>
  <si>
    <t>Total exportaciones a EEUU</t>
  </si>
  <si>
    <t>Dólares FOB</t>
  </si>
  <si>
    <t>Capítulo</t>
  </si>
  <si>
    <t>Posición arancelaria</t>
  </si>
  <si>
    <t>Dólares</t>
  </si>
  <si>
    <t>Principales capítulos de productos exportados a Estados Unidos 2011-2012 (Mayo)</t>
  </si>
  <si>
    <t>Principales productos exportados a Estados Unidos 2011-2012 (Mayo)</t>
  </si>
  <si>
    <t>Total exportaciones colombianas</t>
  </si>
  <si>
    <t>Total</t>
  </si>
  <si>
    <t>Con Estados Unidos</t>
  </si>
  <si>
    <t>Partida</t>
  </si>
  <si>
    <t>09.01</t>
  </si>
  <si>
    <t>27.01</t>
  </si>
  <si>
    <t>08.03</t>
  </si>
  <si>
    <t>73.06</t>
  </si>
  <si>
    <t>71.03</t>
  </si>
  <si>
    <t>72.02</t>
  </si>
  <si>
    <t>06.03</t>
  </si>
  <si>
    <t>71.08</t>
  </si>
  <si>
    <t>27.09</t>
  </si>
  <si>
    <t xml:space="preserve">Flores y capullos, cortados para ramos o adornos, frescos, secos, blanqueados, teñidos, impregnados o preparados de otra forma </t>
  </si>
  <si>
    <t>Oro (incluido el oro platinado) en bruto, semilabrado o en polvo.</t>
  </si>
  <si>
    <t>Aceites de petróleo o de mineral bituminoso, excepto los aceites crudos; preparaciones no expresadas ni comprendidas en otra parte, con un contenido de aceites de petróleo o de mineral bituminoso superior o igual al 70 % en peso, en las que estos aceites constituyan el elemento base; desechos de aceites.</t>
  </si>
  <si>
    <t>Café, incluso tostado o descafeinado; cáscara y cascarilla de café; sucedáneos del café que contengan café en cualquier proporción.</t>
  </si>
  <si>
    <t>Hullas; briquetas, ovoides y combustibles sólidos similares, obtenidos de la hulla.</t>
  </si>
  <si>
    <t xml:space="preserve">Bananas o plátanos, frescos o secos </t>
  </si>
  <si>
    <t>Los demás tubos y perfiles huecos (por ejemplo: soldados, remachados, grapados o con los bordes simplemente aproximados), de hierro o acero.</t>
  </si>
  <si>
    <t xml:space="preserve">Piedras preciosas (excepto los diamantes) o semipreciosas, naturales, incluso trabajadas o clasificadas, sin ensartar, montar ni engarzar; piedras preciosas (excepto los diamantes) o semipreciosas, naturales, sin clasificar, ensartadas temporalmente para facilitar el transporte. </t>
  </si>
  <si>
    <t>Principales partidas de productos exportados a Estados Unidos 2011-2012 (Mayo)</t>
  </si>
  <si>
    <t>Ferroaleaciones.</t>
  </si>
  <si>
    <r>
      <rPr>
        <b/>
        <sz val="10"/>
        <color rgb="FFFF0000"/>
        <rFont val="Arial Narrow"/>
        <family val="2"/>
      </rPr>
      <t>2/</t>
    </r>
    <r>
      <rPr>
        <sz val="10"/>
        <color theme="1"/>
        <rFont val="Arial Narrow"/>
        <family val="2"/>
      </rPr>
      <t xml:space="preserve"> Para el año 2011 dichas exportaciones se registraron por la posición 2710119200 Carburorreactores tipo gasolina, para reactores y turbinas.</t>
    </r>
  </si>
  <si>
    <r>
      <t xml:space="preserve">2710129200 </t>
    </r>
    <r>
      <rPr>
        <b/>
        <sz val="10"/>
        <color rgb="FFFF0000"/>
        <rFont val="Arial Narrow"/>
        <family val="2"/>
      </rPr>
      <t>2/</t>
    </r>
  </si>
  <si>
    <t>Pompones frescos, cortados para ramos o adornos.</t>
  </si>
  <si>
    <t>Los demás claveles frescos, cortados para ramos o adornos.</t>
  </si>
  <si>
    <t>Los demás extractos, esencias y concentrados de café.</t>
  </si>
  <si>
    <t>Alstroemerias frescas, cortadas para ramos o adornos.</t>
  </si>
  <si>
    <t>Claveles miniatura frescos, cortados para ramos o adornos.</t>
  </si>
  <si>
    <t>Plátanos "plantains", frescos.</t>
  </si>
  <si>
    <t>0901119000</t>
  </si>
  <si>
    <t>0603199000</t>
  </si>
  <si>
    <t>0603110000</t>
  </si>
  <si>
    <t>0603141000</t>
  </si>
  <si>
    <t>0603129000</t>
  </si>
  <si>
    <t>0603193000</t>
  </si>
  <si>
    <t>0603121000</t>
  </si>
  <si>
    <r>
      <t xml:space="preserve">0803901100 </t>
    </r>
    <r>
      <rPr>
        <b/>
        <sz val="10"/>
        <color rgb="FFFF0000"/>
        <rFont val="Arial Narrow"/>
        <family val="2"/>
      </rPr>
      <t>1/</t>
    </r>
  </si>
  <si>
    <r>
      <t xml:space="preserve">0803101000 </t>
    </r>
    <r>
      <rPr>
        <b/>
        <sz val="10"/>
        <color rgb="FFFF0000"/>
        <rFont val="Arial Narrow"/>
        <family val="2"/>
      </rPr>
      <t>2/</t>
    </r>
  </si>
  <si>
    <r>
      <rPr>
        <b/>
        <sz val="10"/>
        <color rgb="FFFF0000"/>
        <rFont val="Arial Narrow"/>
        <family val="2"/>
      </rPr>
      <t>1/</t>
    </r>
    <r>
      <rPr>
        <sz val="10"/>
        <color theme="1"/>
        <rFont val="Arial Narrow"/>
        <family val="2"/>
      </rPr>
      <t xml:space="preserve"> Para el año 2011 dichas exportaciones se registraron por la posición 0803001200 Bananas o plátanos frescos del tipo "cavendish valery"</t>
    </r>
  </si>
  <si>
    <r>
      <rPr>
        <b/>
        <sz val="10"/>
        <color rgb="FFFF0000"/>
        <rFont val="Arial Narrow"/>
        <family val="2"/>
      </rPr>
      <t>2/</t>
    </r>
    <r>
      <rPr>
        <sz val="10"/>
        <color theme="1"/>
        <rFont val="Arial Narrow"/>
        <family val="2"/>
      </rPr>
      <t xml:space="preserve"> Para el año 2011 dichas exportaciones se registraron por la posición 0803001100 Bananas o plátanos frescos del tipo "plantain" (plátano para cocción).</t>
    </r>
  </si>
  <si>
    <t>Total exportaciones agropecuarias a EEUU</t>
  </si>
  <si>
    <t>Total exportaciones principales productos agropecuarios a EEUU</t>
  </si>
  <si>
    <t>Principales productos agropecuarios exportados a Estados Unidos 2011-2012 (Mayo)</t>
  </si>
  <si>
    <t>Total Año</t>
  </si>
  <si>
    <t>Total Año (Mayo)</t>
  </si>
  <si>
    <t>Participación % sobre el total de exportaciones agropecuarias</t>
  </si>
  <si>
    <t>Participación % sobre el total de exportaciones a EEUU</t>
  </si>
  <si>
    <t>Participación % sobre el total de exportaciones colombianas</t>
  </si>
  <si>
    <t>06</t>
  </si>
  <si>
    <t>09</t>
  </si>
  <si>
    <t>08</t>
  </si>
  <si>
    <t>Total exportaciones principales productos a EEUU</t>
  </si>
  <si>
    <t>Total Año(Mayo)</t>
  </si>
  <si>
    <t>Total exportaciones principales partidas a EEUU</t>
  </si>
  <si>
    <t xml:space="preserve"> Flores y capullos, cortados para ramos o adornos, frescos, secos, blanqueados, teñidos, impregnados o preparados de otra forma </t>
  </si>
  <si>
    <t xml:space="preserve"> Café, incluso tostado o descafeinado; cáscara y cascarilla de café; sucedáneos del café que contengan café en cualquier proporción.</t>
  </si>
  <si>
    <t xml:space="preserve"> Bananas o plátanos, frescos o secos </t>
  </si>
  <si>
    <t xml:space="preserve"> Extractos, esencias y concentrados de café, té o yerba mate y preparaciones a base de estos productos o a base de café, té o yerba mate; achicoria tostada y demás sucedáneos del café tostados y sus extractos, esencias y concentrados.</t>
  </si>
  <si>
    <t xml:space="preserve"> Artículos de confitería sin cacao (incluido el chocolate blanco). </t>
  </si>
  <si>
    <t xml:space="preserve"> Frutas u otros frutos y demás partes comestibles de plantas, preparados o conservados de otro modo, incluso con adición de azúcar u otro edulcorante o alcohol, no expresados ni comprendidos en otra parte. </t>
  </si>
  <si>
    <t xml:space="preserve"> Preparaciones y conservas de pescado; caviar y sus sucedáneos preparados con huevas de pescado.</t>
  </si>
  <si>
    <t xml:space="preserve"> Productos de panadería, pastelería o galletería, incluso con adición de cacao; hostias, sellos vacíos de los tipos utilizados para medicamentos, obleas para sellar, pastas secas de harina, almidón o fécula, en hojas, y productos similares. </t>
  </si>
  <si>
    <t xml:space="preserve"> Crustáceos, moluscos y demás invertebrados acuáticos, preparados o conservados. </t>
  </si>
  <si>
    <t xml:space="preserve"> Azúcar de caña o de remolacha y sacarosa químicamente pura, en estado sólido. </t>
  </si>
  <si>
    <t>Total exportaciones principales partidas agropecuarias a EEUU</t>
  </si>
  <si>
    <t>Principales partidas de productos agropecuarios exportados a Estados Unidos 2011-2012 (Mayo)</t>
  </si>
  <si>
    <t>21.01</t>
  </si>
  <si>
    <t>17.04</t>
  </si>
  <si>
    <t>20.08</t>
  </si>
  <si>
    <t>16.04</t>
  </si>
  <si>
    <t>19.05</t>
  </si>
  <si>
    <t>16.05</t>
  </si>
  <si>
    <t>17.01</t>
  </si>
  <si>
    <t>Balanza comercial mensual colombiana con Estados Unidos 2011-2012 (Mayo)</t>
  </si>
  <si>
    <t>Balanza comercial mensual colombiana 2011-2012 (Mayo)</t>
  </si>
  <si>
    <t>Agropecuaria</t>
  </si>
  <si>
    <t>Principales productos importados de Estados Unidos 2011-2012 (Mayo)</t>
  </si>
  <si>
    <t>Dólares CIF</t>
  </si>
  <si>
    <t>Posición Arancelaria</t>
  </si>
  <si>
    <r>
      <t xml:space="preserve">2710121300 </t>
    </r>
    <r>
      <rPr>
        <b/>
        <sz val="10"/>
        <color rgb="FFFF0000"/>
        <rFont val="Arial Narrow"/>
        <family val="2"/>
      </rPr>
      <t>1/</t>
    </r>
  </si>
  <si>
    <t xml:space="preserve">Gasolinas sin tetraetilo de plomo, para motores de vehiculos automoviles, excepto desechos de aceites y que contengan biodiésel </t>
  </si>
  <si>
    <t>Las demás máquinas de sondeo o de perforación.</t>
  </si>
  <si>
    <t>Cloruro de vinilo (cloroetileno).</t>
  </si>
  <si>
    <t xml:space="preserve">Aceites base para lubricantes excepto desechos de aceites  y que contengan biodiésel </t>
  </si>
  <si>
    <t>Las demás partes de aviones o helicopteros.</t>
  </si>
  <si>
    <t>Propeno (propileno).</t>
  </si>
  <si>
    <t>Las demás partes identificables como destinadas, exclusiva o principalmente a las máquinas de sondeo o perforación de las subpartidas Nros. 84.30.41 u 84.30.49.</t>
  </si>
  <si>
    <t>Estireno.</t>
  </si>
  <si>
    <r>
      <t xml:space="preserve">2710121900 </t>
    </r>
    <r>
      <rPr>
        <b/>
        <sz val="10"/>
        <color rgb="FFFF0000"/>
        <rFont val="Arial Narrow"/>
        <family val="2"/>
      </rPr>
      <t>2/</t>
    </r>
  </si>
  <si>
    <t xml:space="preserve">Las demás gasolinas sin tetraetilo de plomo, excepto desechos de aceites y que contengan biodiésel </t>
  </si>
  <si>
    <t>Total importaciones principales productos de EEUU</t>
  </si>
  <si>
    <t>Participación % sobre el total de importaciones de EEUU</t>
  </si>
  <si>
    <t>Total importaciones de EEUU</t>
  </si>
  <si>
    <t>Participación % sobre el total de importaciones colombianas</t>
  </si>
  <si>
    <t>Total importaciones colombianas</t>
  </si>
  <si>
    <r>
      <rPr>
        <b/>
        <sz val="10"/>
        <color rgb="FFFF0000"/>
        <rFont val="Arial Narrow"/>
        <family val="2"/>
      </rPr>
      <t>1/</t>
    </r>
    <r>
      <rPr>
        <sz val="10"/>
        <color theme="1"/>
        <rFont val="Arial Narrow"/>
        <family val="2"/>
      </rPr>
      <t xml:space="preserve"> Para el año 2011 dichas exportaciones se registraron por la posición 2710111300 Gasolina sin tetraetilo de plomo para motores de vehículos automóviles.</t>
    </r>
  </si>
  <si>
    <r>
      <rPr>
        <b/>
        <sz val="10"/>
        <color rgb="FFFF0000"/>
        <rFont val="Arial Narrow"/>
        <family val="2"/>
      </rPr>
      <t>2/</t>
    </r>
    <r>
      <rPr>
        <sz val="10"/>
        <color theme="1"/>
        <rFont val="Arial Narrow"/>
        <family val="2"/>
      </rPr>
      <t xml:space="preserve"> Para el año 2011 dichas exportaciones se registraron por la posición 2710111900 Las demás gasolinas sin tetraetilo de plomo.</t>
    </r>
  </si>
  <si>
    <t>Principales capítulos de productos importados de Estados Unidos 2011-2012 (Mayo)</t>
  </si>
  <si>
    <t>Productos químicos orgánicos</t>
  </si>
  <si>
    <t>Aparatos y material eléctrico, de grabación o imagen</t>
  </si>
  <si>
    <t>Instrumentos y aparatos de óptica, fotografía, cinematografía</t>
  </si>
  <si>
    <t>Navegación aérea o espacial</t>
  </si>
  <si>
    <t>Vehículos automóviles, tractores, ciclos, partes y accesorios</t>
  </si>
  <si>
    <t>Productos diversos de las industrias químicas</t>
  </si>
  <si>
    <t>Total principales capítulos</t>
  </si>
  <si>
    <t>Principales partidas de productos importados de Estados Unidos 2011-2012 (Mayo)</t>
  </si>
  <si>
    <t>27.10</t>
  </si>
  <si>
    <t>84.30</t>
  </si>
  <si>
    <t xml:space="preserve">Las demás máquinas y aparatos para explanar, nivelar, traillar («scraping»), excavar, compactar, apisonar (aplanar), extraer o perforar tierra o minerales; martinetes y máquinas para arrancar pilotes, estacas o similares; quitanieves. </t>
  </si>
  <si>
    <t>88.03</t>
  </si>
  <si>
    <t>Partes de los aparatos de las partidas 88.01 u 88.02.</t>
  </si>
  <si>
    <t>84.29</t>
  </si>
  <si>
    <t xml:space="preserve">Topadoras frontales («bulldozers»), topadoras angulares («angledozers»), niveladoras, traíllas («scrapers»), palas mecánicas, excavadoras, cargadoras, palas cargadoras, compactadoras y apisonadoras (aplanadoras), autopropulsadas. </t>
  </si>
  <si>
    <t>39.01</t>
  </si>
  <si>
    <t xml:space="preserve">Polímeros de etileno en formas primarias. </t>
  </si>
  <si>
    <t>29.02</t>
  </si>
  <si>
    <t>Hidrocarburos cíclicos.</t>
  </si>
  <si>
    <t>29.03</t>
  </si>
  <si>
    <t xml:space="preserve">Derivados halogenados de los hidrocarburos. </t>
  </si>
  <si>
    <t>84.31</t>
  </si>
  <si>
    <t>Partes identificables como destinadas, exclusiva o principalmente, a las máquinas o aparatos de las partidas 84.25 a 84.30.</t>
  </si>
  <si>
    <t>84.11</t>
  </si>
  <si>
    <t>Turborreactores, turbopropulsores y demás turbinas de gas.</t>
  </si>
  <si>
    <t>30.02</t>
  </si>
  <si>
    <t xml:space="preserve">Sangre humana; sangre animal preparada para usos terapéuticos, profilácticos o de diagnóstico; antisueros (sueros con anticuerpos), demás fracciones de la sangre y productos inmunológicos modificados, incluso obtenidos por proceso biotecnológico; vacunas, toxinas, cultivos de microorganismos (excepto las levaduras) y productos similares. </t>
  </si>
  <si>
    <t>Total importaciones principales partidas de EEUU</t>
  </si>
  <si>
    <t>Principales productos agropecuarios importados de Estados Unidos 2011-2012 (Mayo)</t>
  </si>
  <si>
    <t>Residuos de la industria del almidón y residuos similares.</t>
  </si>
  <si>
    <t>Maíz duro amarillo.</t>
  </si>
  <si>
    <r>
      <t xml:space="preserve">1001991090 </t>
    </r>
    <r>
      <rPr>
        <b/>
        <sz val="10"/>
        <color rgb="FFFF0000"/>
        <rFont val="Arial Narrow"/>
        <family val="2"/>
      </rPr>
      <t>1/</t>
    </r>
  </si>
  <si>
    <t>Los demás trigos.</t>
  </si>
  <si>
    <t>Maíz duro blanco.</t>
  </si>
  <si>
    <t>Heces y desperdicios de cervecería o de destileria, incluso en "pellets".</t>
  </si>
  <si>
    <t>Complementos alimenticios, que contengan exclusivamente mezclas o extractos de plantas, partes de plantas, semillas o frutos, con vitaminas, minerales u otras sustancias.</t>
  </si>
  <si>
    <r>
      <t xml:space="preserve">2106909900 </t>
    </r>
    <r>
      <rPr>
        <b/>
        <sz val="10"/>
        <color rgb="FFFF0000"/>
        <rFont val="Arial Narrow"/>
        <family val="2"/>
      </rPr>
      <t>2/</t>
    </r>
  </si>
  <si>
    <t>Las demás preparaciones alimenticias no expresadas ni comprendidas en otra parte.</t>
  </si>
  <si>
    <t>Las demás preparaciones y conservas de carne, despojos o sangre, de gallo o gallina.</t>
  </si>
  <si>
    <t>Premezclas para la alimentación de los animales.</t>
  </si>
  <si>
    <r>
      <t xml:space="preserve">0203292000 </t>
    </r>
    <r>
      <rPr>
        <b/>
        <sz val="10"/>
        <color rgb="FFFF0000"/>
        <rFont val="Arial Narrow"/>
        <family val="2"/>
      </rPr>
      <t>3/</t>
    </r>
  </si>
  <si>
    <t>Chuletas, costillas de la especie porcina  congelada</t>
  </si>
  <si>
    <t>Total importaciones principales productos agropecuarios de EEUU</t>
  </si>
  <si>
    <t>Participación % sobre el total de importaciones agropecuarias</t>
  </si>
  <si>
    <t>Total importaciones agropecuarias de EEUU</t>
  </si>
  <si>
    <r>
      <rPr>
        <b/>
        <sz val="10"/>
        <color rgb="FFFF0000"/>
        <rFont val="Arial Narrow"/>
        <family val="2"/>
      </rPr>
      <t>1/</t>
    </r>
    <r>
      <rPr>
        <sz val="10"/>
        <color theme="1"/>
        <rFont val="Arial Narrow"/>
        <family val="2"/>
      </rPr>
      <t xml:space="preserve"> Para el año 2011 dichas exportaciones se registraron por la posición 1001902090 Los demás trigos</t>
    </r>
  </si>
  <si>
    <r>
      <rPr>
        <b/>
        <sz val="10"/>
        <color rgb="FFFF0000"/>
        <rFont val="Arial Narrow"/>
        <family val="2"/>
      </rPr>
      <t>2/</t>
    </r>
    <r>
      <rPr>
        <sz val="10"/>
        <color theme="1"/>
        <rFont val="Arial Narrow"/>
        <family val="2"/>
      </rPr>
      <t xml:space="preserve"> Para el año 2011 dichas exportaciones se registraron por la posición 2106909000 Las demás preparaciones alimenticias no expresadas ni comprendidas en otras partidas.</t>
    </r>
  </si>
  <si>
    <r>
      <rPr>
        <b/>
        <sz val="10"/>
        <color rgb="FFFF0000"/>
        <rFont val="Arial Narrow"/>
        <family val="2"/>
      </rPr>
      <t>3/</t>
    </r>
    <r>
      <rPr>
        <sz val="10"/>
        <color theme="1"/>
        <rFont val="Arial Narrow"/>
        <family val="2"/>
      </rPr>
      <t xml:space="preserve"> Para el año 2011 dichas exportaciones se registraron por la posición 0203290000 Las demás carnes de animales de la especie porcina, congeladas.</t>
    </r>
  </si>
  <si>
    <t>Principales partidas de productos agropecuarios importados de Estados Unidos 2011-2012 (Mayo)</t>
  </si>
  <si>
    <t>23.03</t>
  </si>
  <si>
    <t xml:space="preserve"> Residuos de la industria del almidón y residuos similares, pulpa de remolacha, bagazo de caña de azúcar y demás desperdicios de la industria azucarera, heces y desperdicios de cervecería o de destilería, incluso en «pellets».</t>
  </si>
  <si>
    <t>10.05</t>
  </si>
  <si>
    <t xml:space="preserve"> Maíz.</t>
  </si>
  <si>
    <t>21.06</t>
  </si>
  <si>
    <t xml:space="preserve"> Preparaciones alimenticias no expresadas ni comprendidas en otra parte.</t>
  </si>
  <si>
    <t>10.01</t>
  </si>
  <si>
    <t xml:space="preserve"> Trigo y morcajo (tranquillón). </t>
  </si>
  <si>
    <t>02.03</t>
  </si>
  <si>
    <t xml:space="preserve"> Carne de animales de la especie porcina, fresca, refrigerada o congelada</t>
  </si>
  <si>
    <t>16.02</t>
  </si>
  <si>
    <t xml:space="preserve"> Las demás preparaciones y conservas de carne, despojos o sangre.</t>
  </si>
  <si>
    <t>23.09</t>
  </si>
  <si>
    <t xml:space="preserve"> Preparaciones de los tipos utilizados para la alimentación de los animales.</t>
  </si>
  <si>
    <t>17.02</t>
  </si>
  <si>
    <t xml:space="preserve"> Los demás azúcares, incluidas la lactosa, maltosa, glucosa y fructosa (levulosa) químicamente puras, en estado sólido; jarabe de azúcar sin adición de aromatizante ni colorante; sucedáneos de la miel, incluso mezclados con miel natural; azúcar y melaza caramelizados.  </t>
  </si>
  <si>
    <t>12.01</t>
  </si>
  <si>
    <t xml:space="preserve"> Habas (porotos, frijoles, fréjoles)* de soja (soya), incluso quebrantadas.</t>
  </si>
  <si>
    <t>18.06</t>
  </si>
  <si>
    <t xml:space="preserve"> Chocolate y demás preparaciones alimenticias que contengan cacao.</t>
  </si>
  <si>
    <t>Sociedad de Agricultores de Colombia</t>
  </si>
  <si>
    <t>Total Año (Julio)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</si>
</sst>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1"/>
      <color theme="1"/>
      <name val="Calibri"/>
      <family val="2"/>
      <scheme val="minor"/>
    </font>
    <font>
      <b/>
      <sz val="10"/>
      <color rgb="FFFF0000"/>
      <name val="Arial Narrow"/>
      <family val="2"/>
    </font>
    <font>
      <i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18"/>
      <color theme="1"/>
      <name val="Arial Narrow"/>
      <family val="2"/>
    </font>
    <font>
      <b/>
      <sz val="14"/>
      <color theme="1"/>
      <name val="Arial Narrow"/>
      <family val="2"/>
    </font>
    <font>
      <b/>
      <i/>
      <sz val="12"/>
      <color theme="1"/>
      <name val="Arial Narrow"/>
      <family val="2"/>
    </font>
    <font>
      <b/>
      <sz val="12"/>
      <color theme="1"/>
      <name val="Arial Narrow"/>
      <family val="2"/>
    </font>
    <font>
      <b/>
      <i/>
      <sz val="10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35">
    <xf numFmtId="0" fontId="0" fillId="0" borderId="0" xfId="0"/>
    <xf numFmtId="0" fontId="1" fillId="0" borderId="0" xfId="0" applyFont="1"/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3" fontId="1" fillId="2" borderId="0" xfId="0" applyNumberFormat="1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3" fontId="1" fillId="2" borderId="1" xfId="0" applyNumberFormat="1" applyFont="1" applyFill="1" applyBorder="1" applyAlignment="1">
      <alignment vertical="center"/>
    </xf>
    <xf numFmtId="0" fontId="2" fillId="2" borderId="0" xfId="0" applyFont="1" applyFill="1" applyAlignment="1">
      <alignment horizontal="right" vertical="center"/>
    </xf>
    <xf numFmtId="0" fontId="1" fillId="2" borderId="0" xfId="0" applyFont="1" applyFill="1" applyAlignment="1">
      <alignment horizontal="right" vertical="center"/>
    </xf>
    <xf numFmtId="3" fontId="2" fillId="2" borderId="0" xfId="0" applyNumberFormat="1" applyFont="1" applyFill="1" applyAlignment="1">
      <alignment vertical="center"/>
    </xf>
    <xf numFmtId="9" fontId="1" fillId="2" borderId="0" xfId="1" applyFont="1" applyFill="1" applyAlignment="1">
      <alignment vertical="center"/>
    </xf>
    <xf numFmtId="0" fontId="1" fillId="3" borderId="0" xfId="0" applyFont="1" applyFill="1" applyAlignment="1">
      <alignment vertical="center" wrapText="1"/>
    </xf>
    <xf numFmtId="0" fontId="2" fillId="2" borderId="0" xfId="0" applyFont="1" applyFill="1"/>
    <xf numFmtId="3" fontId="2" fillId="2" borderId="0" xfId="0" applyNumberFormat="1" applyFont="1" applyFill="1"/>
    <xf numFmtId="0" fontId="4" fillId="2" borderId="0" xfId="0" applyFont="1" applyFill="1"/>
    <xf numFmtId="3" fontId="2" fillId="2" borderId="2" xfId="0" applyNumberFormat="1" applyFont="1" applyFill="1" applyBorder="1" applyAlignment="1">
      <alignment horizontal="center"/>
    </xf>
    <xf numFmtId="0" fontId="1" fillId="2" borderId="0" xfId="0" applyFont="1" applyFill="1"/>
    <xf numFmtId="3" fontId="1" fillId="2" borderId="0" xfId="0" applyNumberFormat="1" applyFont="1" applyFill="1"/>
    <xf numFmtId="0" fontId="2" fillId="2" borderId="2" xfId="0" applyFont="1" applyFill="1" applyBorder="1" applyAlignment="1">
      <alignment horizontal="center"/>
    </xf>
    <xf numFmtId="0" fontId="1" fillId="3" borderId="0" xfId="0" applyFont="1" applyFill="1"/>
    <xf numFmtId="0" fontId="1" fillId="2" borderId="1" xfId="0" applyFont="1" applyFill="1" applyBorder="1"/>
    <xf numFmtId="3" fontId="1" fillId="2" borderId="1" xfId="0" applyNumberFormat="1" applyFont="1" applyFill="1" applyBorder="1"/>
    <xf numFmtId="3" fontId="2" fillId="2" borderId="3" xfId="0" applyNumberFormat="1" applyFont="1" applyFill="1" applyBorder="1" applyAlignment="1">
      <alignment horizontal="center"/>
    </xf>
    <xf numFmtId="3" fontId="2" fillId="2" borderId="4" xfId="0" applyNumberFormat="1" applyFont="1" applyFill="1" applyBorder="1" applyAlignment="1">
      <alignment horizontal="center"/>
    </xf>
    <xf numFmtId="3" fontId="1" fillId="3" borderId="5" xfId="0" applyNumberFormat="1" applyFont="1" applyFill="1" applyBorder="1"/>
    <xf numFmtId="3" fontId="1" fillId="3" borderId="0" xfId="0" applyNumberFormat="1" applyFont="1" applyFill="1" applyBorder="1"/>
    <xf numFmtId="3" fontId="1" fillId="3" borderId="6" xfId="0" applyNumberFormat="1" applyFont="1" applyFill="1" applyBorder="1"/>
    <xf numFmtId="3" fontId="1" fillId="2" borderId="5" xfId="0" applyNumberFormat="1" applyFont="1" applyFill="1" applyBorder="1"/>
    <xf numFmtId="3" fontId="1" fillId="2" borderId="0" xfId="0" applyNumberFormat="1" applyFont="1" applyFill="1" applyBorder="1"/>
    <xf numFmtId="3" fontId="1" fillId="2" borderId="6" xfId="0" applyNumberFormat="1" applyFont="1" applyFill="1" applyBorder="1"/>
    <xf numFmtId="3" fontId="1" fillId="2" borderId="7" xfId="0" applyNumberFormat="1" applyFont="1" applyFill="1" applyBorder="1"/>
    <xf numFmtId="3" fontId="1" fillId="2" borderId="8" xfId="0" applyNumberFormat="1" applyFont="1" applyFill="1" applyBorder="1"/>
    <xf numFmtId="3" fontId="2" fillId="2" borderId="3" xfId="0" applyNumberFormat="1" applyFont="1" applyFill="1" applyBorder="1" applyAlignment="1">
      <alignment horizontal="center" vertical="center"/>
    </xf>
    <xf numFmtId="3" fontId="2" fillId="2" borderId="4" xfId="0" applyNumberFormat="1" applyFont="1" applyFill="1" applyBorder="1" applyAlignment="1">
      <alignment horizontal="center" vertical="center"/>
    </xf>
    <xf numFmtId="3" fontId="1" fillId="3" borderId="5" xfId="0" applyNumberFormat="1" applyFont="1" applyFill="1" applyBorder="1" applyAlignment="1">
      <alignment vertical="center"/>
    </xf>
    <xf numFmtId="3" fontId="1" fillId="3" borderId="0" xfId="0" applyNumberFormat="1" applyFont="1" applyFill="1" applyBorder="1" applyAlignment="1">
      <alignment vertical="center"/>
    </xf>
    <xf numFmtId="3" fontId="1" fillId="2" borderId="5" xfId="0" applyNumberFormat="1" applyFont="1" applyFill="1" applyBorder="1" applyAlignment="1">
      <alignment vertical="center"/>
    </xf>
    <xf numFmtId="3" fontId="1" fillId="2" borderId="0" xfId="0" applyNumberFormat="1" applyFont="1" applyFill="1" applyBorder="1" applyAlignment="1">
      <alignment vertical="center"/>
    </xf>
    <xf numFmtId="3" fontId="1" fillId="2" borderId="7" xfId="0" applyNumberFormat="1" applyFont="1" applyFill="1" applyBorder="1" applyAlignment="1">
      <alignment vertical="center"/>
    </xf>
    <xf numFmtId="0" fontId="2" fillId="2" borderId="0" xfId="0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right"/>
    </xf>
    <xf numFmtId="3" fontId="1" fillId="2" borderId="9" xfId="0" applyNumberFormat="1" applyFont="1" applyFill="1" applyBorder="1"/>
    <xf numFmtId="3" fontId="1" fillId="2" borderId="10" xfId="0" applyNumberFormat="1" applyFont="1" applyFill="1" applyBorder="1"/>
    <xf numFmtId="0" fontId="2" fillId="2" borderId="3" xfId="0" applyFont="1" applyFill="1" applyBorder="1" applyAlignment="1">
      <alignment horizontal="center" vertical="center"/>
    </xf>
    <xf numFmtId="49" fontId="1" fillId="3" borderId="9" xfId="0" applyNumberFormat="1" applyFont="1" applyFill="1" applyBorder="1" applyAlignment="1">
      <alignment vertical="center"/>
    </xf>
    <xf numFmtId="0" fontId="1" fillId="3" borderId="11" xfId="0" applyFont="1" applyFill="1" applyBorder="1" applyAlignment="1">
      <alignment vertical="center" wrapText="1"/>
    </xf>
    <xf numFmtId="49" fontId="1" fillId="2" borderId="5" xfId="0" applyNumberFormat="1" applyFont="1" applyFill="1" applyBorder="1" applyAlignment="1">
      <alignment vertical="center"/>
    </xf>
    <xf numFmtId="0" fontId="1" fillId="2" borderId="6" xfId="0" applyFont="1" applyFill="1" applyBorder="1" applyAlignment="1">
      <alignment vertical="center" wrapText="1"/>
    </xf>
    <xf numFmtId="49" fontId="1" fillId="3" borderId="5" xfId="0" applyNumberFormat="1" applyFont="1" applyFill="1" applyBorder="1" applyAlignment="1">
      <alignment vertical="center"/>
    </xf>
    <xf numFmtId="0" fontId="1" fillId="3" borderId="6" xfId="0" applyFont="1" applyFill="1" applyBorder="1" applyAlignment="1">
      <alignment vertical="center" wrapText="1"/>
    </xf>
    <xf numFmtId="49" fontId="1" fillId="2" borderId="7" xfId="0" applyNumberFormat="1" applyFont="1" applyFill="1" applyBorder="1" applyAlignment="1">
      <alignment vertical="center"/>
    </xf>
    <xf numFmtId="0" fontId="1" fillId="2" borderId="8" xfId="0" applyFont="1" applyFill="1" applyBorder="1" applyAlignment="1">
      <alignment vertical="center" wrapText="1"/>
    </xf>
    <xf numFmtId="3" fontId="1" fillId="3" borderId="9" xfId="0" applyNumberFormat="1" applyFont="1" applyFill="1" applyBorder="1" applyAlignment="1">
      <alignment vertical="center"/>
    </xf>
    <xf numFmtId="3" fontId="1" fillId="3" borderId="10" xfId="0" applyNumberFormat="1" applyFont="1" applyFill="1" applyBorder="1" applyAlignment="1">
      <alignment vertical="center"/>
    </xf>
    <xf numFmtId="3" fontId="1" fillId="2" borderId="0" xfId="1" applyNumberFormat="1" applyFont="1" applyFill="1" applyAlignment="1">
      <alignment vertical="center"/>
    </xf>
    <xf numFmtId="49" fontId="1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right" vertical="center"/>
    </xf>
    <xf numFmtId="9" fontId="5" fillId="2" borderId="0" xfId="1" applyFont="1" applyFill="1" applyAlignment="1">
      <alignment horizontal="center" vertical="center"/>
    </xf>
    <xf numFmtId="49" fontId="1" fillId="3" borderId="0" xfId="0" applyNumberFormat="1" applyFont="1" applyFill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1" fillId="3" borderId="0" xfId="0" applyNumberFormat="1" applyFont="1" applyFill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49" fontId="1" fillId="3" borderId="9" xfId="0" applyNumberFormat="1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49" fontId="1" fillId="2" borderId="5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vertical="center"/>
    </xf>
    <xf numFmtId="49" fontId="1" fillId="3" borderId="5" xfId="0" applyNumberFormat="1" applyFont="1" applyFill="1" applyBorder="1" applyAlignment="1">
      <alignment horizontal="center" vertical="center"/>
    </xf>
    <xf numFmtId="0" fontId="1" fillId="3" borderId="6" xfId="0" applyFont="1" applyFill="1" applyBorder="1" applyAlignment="1">
      <alignment vertical="center"/>
    </xf>
    <xf numFmtId="49" fontId="1" fillId="2" borderId="7" xfId="0" applyNumberFormat="1" applyFont="1" applyFill="1" applyBorder="1" applyAlignment="1">
      <alignment horizontal="center" vertical="center"/>
    </xf>
    <xf numFmtId="0" fontId="1" fillId="2" borderId="8" xfId="0" applyFont="1" applyFill="1" applyBorder="1" applyAlignment="1">
      <alignment vertical="center"/>
    </xf>
    <xf numFmtId="9" fontId="6" fillId="2" borderId="0" xfId="1" applyFont="1" applyFill="1" applyAlignment="1">
      <alignment horizontal="center" vertical="center"/>
    </xf>
    <xf numFmtId="3" fontId="2" fillId="2" borderId="8" xfId="0" applyNumberFormat="1" applyFont="1" applyFill="1" applyBorder="1" applyAlignment="1">
      <alignment horizontal="center" vertical="center"/>
    </xf>
    <xf numFmtId="3" fontId="2" fillId="3" borderId="6" xfId="0" applyNumberFormat="1" applyFont="1" applyFill="1" applyBorder="1" applyAlignment="1">
      <alignment horizontal="center" vertical="center"/>
    </xf>
    <xf numFmtId="3" fontId="2" fillId="2" borderId="6" xfId="0" applyNumberFormat="1" applyFont="1" applyFill="1" applyBorder="1" applyAlignment="1">
      <alignment horizontal="center" vertical="center"/>
    </xf>
    <xf numFmtId="3" fontId="2" fillId="2" borderId="0" xfId="0" applyNumberFormat="1" applyFont="1" applyFill="1" applyAlignment="1">
      <alignment horizontal="center" vertical="center"/>
    </xf>
    <xf numFmtId="9" fontId="2" fillId="2" borderId="0" xfId="1" applyFont="1" applyFill="1" applyAlignment="1">
      <alignment horizontal="center" vertical="center"/>
    </xf>
    <xf numFmtId="3" fontId="2" fillId="3" borderId="11" xfId="0" applyNumberFormat="1" applyFont="1" applyFill="1" applyBorder="1" applyAlignment="1">
      <alignment horizontal="center" vertical="center"/>
    </xf>
    <xf numFmtId="3" fontId="2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/>
    </xf>
    <xf numFmtId="3" fontId="2" fillId="2" borderId="6" xfId="0" applyNumberFormat="1" applyFont="1" applyFill="1" applyBorder="1" applyAlignment="1">
      <alignment horizontal="center"/>
    </xf>
    <xf numFmtId="3" fontId="2" fillId="2" borderId="8" xfId="0" applyNumberFormat="1" applyFont="1" applyFill="1" applyBorder="1" applyAlignment="1">
      <alignment horizontal="center"/>
    </xf>
    <xf numFmtId="0" fontId="1" fillId="3" borderId="0" xfId="0" applyFont="1" applyFill="1" applyAlignment="1">
      <alignment horizontal="center" vertical="center"/>
    </xf>
    <xf numFmtId="3" fontId="1" fillId="3" borderId="6" xfId="0" applyNumberFormat="1" applyFont="1" applyFill="1" applyBorder="1" applyAlignment="1">
      <alignment vertical="center"/>
    </xf>
    <xf numFmtId="3" fontId="2" fillId="3" borderId="0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3" fontId="1" fillId="2" borderId="6" xfId="0" applyNumberFormat="1" applyFont="1" applyFill="1" applyBorder="1" applyAlignment="1">
      <alignment vertical="center"/>
    </xf>
    <xf numFmtId="3" fontId="2" fillId="2" borderId="0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3" fontId="1" fillId="2" borderId="8" xfId="0" applyNumberFormat="1" applyFont="1" applyFill="1" applyBorder="1" applyAlignment="1">
      <alignment vertical="center"/>
    </xf>
    <xf numFmtId="0" fontId="2" fillId="2" borderId="2" xfId="0" applyFont="1" applyFill="1" applyBorder="1"/>
    <xf numFmtId="0" fontId="1" fillId="3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9" fontId="1" fillId="2" borderId="0" xfId="1" applyFont="1" applyFill="1"/>
    <xf numFmtId="3" fontId="2" fillId="3" borderId="6" xfId="0" applyNumberFormat="1" applyFont="1" applyFill="1" applyBorder="1" applyAlignment="1">
      <alignment vertical="center"/>
    </xf>
    <xf numFmtId="9" fontId="2" fillId="2" borderId="0" xfId="1" applyFont="1" applyFill="1" applyAlignment="1">
      <alignment horizontal="center"/>
    </xf>
    <xf numFmtId="0" fontId="1" fillId="3" borderId="9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8" fillId="2" borderId="0" xfId="0" applyFont="1" applyFill="1" applyAlignment="1">
      <alignment vertical="center"/>
    </xf>
    <xf numFmtId="9" fontId="5" fillId="2" borderId="5" xfId="1" applyFont="1" applyFill="1" applyBorder="1" applyAlignment="1">
      <alignment horizontal="center" vertical="center"/>
    </xf>
    <xf numFmtId="9" fontId="1" fillId="2" borderId="5" xfId="1" applyFont="1" applyFill="1" applyBorder="1" applyAlignment="1">
      <alignment vertical="center"/>
    </xf>
    <xf numFmtId="3" fontId="1" fillId="3" borderId="12" xfId="0" applyNumberFormat="1" applyFont="1" applyFill="1" applyBorder="1" applyAlignment="1">
      <alignment vertical="center"/>
    </xf>
    <xf numFmtId="3" fontId="1" fillId="2" borderId="13" xfId="0" applyNumberFormat="1" applyFont="1" applyFill="1" applyBorder="1" applyAlignment="1">
      <alignment vertical="center"/>
    </xf>
    <xf numFmtId="3" fontId="1" fillId="3" borderId="13" xfId="0" applyNumberFormat="1" applyFont="1" applyFill="1" applyBorder="1" applyAlignment="1">
      <alignment vertical="center"/>
    </xf>
    <xf numFmtId="3" fontId="1" fillId="2" borderId="14" xfId="0" applyNumberFormat="1" applyFont="1" applyFill="1" applyBorder="1" applyAlignment="1">
      <alignment vertical="center"/>
    </xf>
    <xf numFmtId="9" fontId="5" fillId="2" borderId="13" xfId="1" applyFont="1" applyFill="1" applyBorder="1" applyAlignment="1">
      <alignment horizontal="center" vertical="center"/>
    </xf>
    <xf numFmtId="9" fontId="1" fillId="2" borderId="13" xfId="1" applyFont="1" applyFill="1" applyBorder="1" applyAlignment="1">
      <alignment vertical="center"/>
    </xf>
    <xf numFmtId="3" fontId="2" fillId="3" borderId="12" xfId="0" applyNumberFormat="1" applyFont="1" applyFill="1" applyBorder="1" applyAlignment="1">
      <alignment horizontal="center" vertical="center"/>
    </xf>
    <xf numFmtId="3" fontId="2" fillId="2" borderId="13" xfId="0" applyNumberFormat="1" applyFont="1" applyFill="1" applyBorder="1" applyAlignment="1">
      <alignment horizontal="center" vertical="center"/>
    </xf>
    <xf numFmtId="3" fontId="2" fillId="3" borderId="13" xfId="0" applyNumberFormat="1" applyFont="1" applyFill="1" applyBorder="1" applyAlignment="1">
      <alignment horizontal="center" vertical="center"/>
    </xf>
    <xf numFmtId="3" fontId="2" fillId="2" borderId="14" xfId="0" applyNumberFormat="1" applyFont="1" applyFill="1" applyBorder="1" applyAlignment="1">
      <alignment horizontal="center" vertical="center"/>
    </xf>
    <xf numFmtId="3" fontId="2" fillId="2" borderId="5" xfId="0" applyNumberFormat="1" applyFont="1" applyFill="1" applyBorder="1" applyAlignment="1">
      <alignment horizontal="center" vertical="center"/>
    </xf>
    <xf numFmtId="9" fontId="2" fillId="2" borderId="5" xfId="1" applyFont="1" applyFill="1" applyBorder="1" applyAlignment="1">
      <alignment horizontal="center" vertical="center"/>
    </xf>
    <xf numFmtId="3" fontId="1" fillId="2" borderId="9" xfId="0" applyNumberFormat="1" applyFont="1" applyFill="1" applyBorder="1" applyAlignment="1">
      <alignment vertical="center"/>
    </xf>
    <xf numFmtId="0" fontId="9" fillId="2" borderId="0" xfId="0" applyFont="1" applyFill="1" applyAlignment="1">
      <alignment horizontal="right" vertical="center"/>
    </xf>
    <xf numFmtId="0" fontId="10" fillId="2" borderId="0" xfId="0" applyFont="1" applyFill="1" applyAlignment="1">
      <alignment horizontal="right" vertical="center"/>
    </xf>
    <xf numFmtId="9" fontId="11" fillId="2" borderId="5" xfId="1" applyFont="1" applyFill="1" applyBorder="1" applyAlignment="1">
      <alignment horizontal="center" vertical="center"/>
    </xf>
    <xf numFmtId="1" fontId="2" fillId="2" borderId="3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1" fontId="2" fillId="2" borderId="4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1" fontId="2" fillId="2" borderId="3" xfId="0" applyNumberFormat="1" applyFont="1" applyFill="1" applyBorder="1" applyAlignment="1">
      <alignment horizontal="center"/>
    </xf>
    <xf numFmtId="1" fontId="2" fillId="2" borderId="2" xfId="0" applyNumberFormat="1" applyFont="1" applyFill="1" applyBorder="1" applyAlignment="1">
      <alignment horizontal="center"/>
    </xf>
    <xf numFmtId="1" fontId="2" fillId="2" borderId="4" xfId="0" applyNumberFormat="1" applyFont="1" applyFill="1" applyBorder="1" applyAlignment="1">
      <alignment horizontal="center"/>
    </xf>
  </cellXfs>
  <cellStyles count="2">
    <cellStyle name="Normal" xfId="0" builtinId="0"/>
    <cellStyle name="Porcentual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O"/>
  <c:chart>
    <c:plotArea>
      <c:layout>
        <c:manualLayout>
          <c:layoutTarget val="inner"/>
          <c:xMode val="edge"/>
          <c:yMode val="edge"/>
          <c:x val="0.22505566114580505"/>
          <c:y val="0.15422842067620773"/>
          <c:w val="0.74798176543721506"/>
          <c:h val="0.64361894351895099"/>
        </c:manualLayout>
      </c:layout>
      <c:lineChart>
        <c:grouping val="standard"/>
        <c:ser>
          <c:idx val="1"/>
          <c:order val="0"/>
          <c:tx>
            <c:v>Totales</c:v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strLit>
              <c:ptCount val="17"/>
              <c:pt idx="0">
                <c:v>Ene11</c:v>
              </c:pt>
              <c:pt idx="1">
                <c:v>Feb11</c:v>
              </c:pt>
              <c:pt idx="2">
                <c:v>Mar11</c:v>
              </c:pt>
              <c:pt idx="3">
                <c:v>Abr11</c:v>
              </c:pt>
              <c:pt idx="4">
                <c:v>May11</c:v>
              </c:pt>
              <c:pt idx="5">
                <c:v>Jun11</c:v>
              </c:pt>
              <c:pt idx="6">
                <c:v>Jul11</c:v>
              </c:pt>
              <c:pt idx="7">
                <c:v>Ago11</c:v>
              </c:pt>
              <c:pt idx="8">
                <c:v>Sep11</c:v>
              </c:pt>
              <c:pt idx="9">
                <c:v>Oct11</c:v>
              </c:pt>
              <c:pt idx="10">
                <c:v>Nov11</c:v>
              </c:pt>
              <c:pt idx="11">
                <c:v>Dic11</c:v>
              </c:pt>
              <c:pt idx="12">
                <c:v>Ene12</c:v>
              </c:pt>
              <c:pt idx="13">
                <c:v>Feb12</c:v>
              </c:pt>
              <c:pt idx="14">
                <c:v>Mar12</c:v>
              </c:pt>
              <c:pt idx="15">
                <c:v>Abr12</c:v>
              </c:pt>
              <c:pt idx="16">
                <c:v>May12</c:v>
              </c:pt>
            </c:strLit>
          </c:cat>
          <c:val>
            <c:numRef>
              <c:f>(ExpoProd!$C$21:$N$21,ExpoProd!$P$21:$T$21)</c:f>
              <c:numCache>
                <c:formatCode>#,##0</c:formatCode>
                <c:ptCount val="17"/>
                <c:pt idx="0">
                  <c:v>3782047613.900023</c:v>
                </c:pt>
                <c:pt idx="1">
                  <c:v>3947644928.8800607</c:v>
                </c:pt>
                <c:pt idx="2">
                  <c:v>4899397400.1300688</c:v>
                </c:pt>
                <c:pt idx="3">
                  <c:v>4697319009.0801058</c:v>
                </c:pt>
                <c:pt idx="4">
                  <c:v>5148592306.7800808</c:v>
                </c:pt>
                <c:pt idx="5">
                  <c:v>4709093356.5100203</c:v>
                </c:pt>
                <c:pt idx="6">
                  <c:v>4890392906.7000475</c:v>
                </c:pt>
                <c:pt idx="7">
                  <c:v>4965178764.2299566</c:v>
                </c:pt>
                <c:pt idx="8">
                  <c:v>4544204588.0500135</c:v>
                </c:pt>
                <c:pt idx="9">
                  <c:v>4713453271.0600843</c:v>
                </c:pt>
                <c:pt idx="10">
                  <c:v>5154809626.3200808</c:v>
                </c:pt>
                <c:pt idx="11">
                  <c:v>5501382314.1399879</c:v>
                </c:pt>
                <c:pt idx="12">
                  <c:v>4722309370.5300646</c:v>
                </c:pt>
                <c:pt idx="13">
                  <c:v>4938252871.950017</c:v>
                </c:pt>
                <c:pt idx="14">
                  <c:v>5757516067.1500406</c:v>
                </c:pt>
                <c:pt idx="15">
                  <c:v>5019792406.8999796</c:v>
                </c:pt>
                <c:pt idx="16">
                  <c:v>5208237853.1499014</c:v>
                </c:pt>
              </c:numCache>
            </c:numRef>
          </c:val>
        </c:ser>
        <c:ser>
          <c:idx val="0"/>
          <c:order val="1"/>
          <c:tx>
            <c:v>A Estados Unidos</c:v>
          </c:tx>
          <c:spPr>
            <a:ln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cat>
            <c:strLit>
              <c:ptCount val="17"/>
              <c:pt idx="0">
                <c:v>Ene11</c:v>
              </c:pt>
              <c:pt idx="1">
                <c:v>Feb11</c:v>
              </c:pt>
              <c:pt idx="2">
                <c:v>Mar11</c:v>
              </c:pt>
              <c:pt idx="3">
                <c:v>Abr11</c:v>
              </c:pt>
              <c:pt idx="4">
                <c:v>May11</c:v>
              </c:pt>
              <c:pt idx="5">
                <c:v>Jun11</c:v>
              </c:pt>
              <c:pt idx="6">
                <c:v>Jul11</c:v>
              </c:pt>
              <c:pt idx="7">
                <c:v>Ago11</c:v>
              </c:pt>
              <c:pt idx="8">
                <c:v>Sep11</c:v>
              </c:pt>
              <c:pt idx="9">
                <c:v>Oct11</c:v>
              </c:pt>
              <c:pt idx="10">
                <c:v>Nov11</c:v>
              </c:pt>
              <c:pt idx="11">
                <c:v>Dic11</c:v>
              </c:pt>
              <c:pt idx="12">
                <c:v>Ene12</c:v>
              </c:pt>
              <c:pt idx="13">
                <c:v>Feb12</c:v>
              </c:pt>
              <c:pt idx="14">
                <c:v>Mar12</c:v>
              </c:pt>
              <c:pt idx="15">
                <c:v>Abr12</c:v>
              </c:pt>
              <c:pt idx="16">
                <c:v>May12</c:v>
              </c:pt>
            </c:strLit>
          </c:cat>
          <c:val>
            <c:numRef>
              <c:f>(ExpoProd!$C$18:$N$18,ExpoProd!$P$18:$T$18)</c:f>
              <c:numCache>
                <c:formatCode>#,##0</c:formatCode>
                <c:ptCount val="17"/>
                <c:pt idx="0">
                  <c:v>1422869192.519999</c:v>
                </c:pt>
                <c:pt idx="1">
                  <c:v>1566744360.1700003</c:v>
                </c:pt>
                <c:pt idx="2">
                  <c:v>2207767535.789999</c:v>
                </c:pt>
                <c:pt idx="3">
                  <c:v>1773118545.6700001</c:v>
                </c:pt>
                <c:pt idx="4">
                  <c:v>1498229855.7100008</c:v>
                </c:pt>
                <c:pt idx="5">
                  <c:v>1950773026.1700013</c:v>
                </c:pt>
                <c:pt idx="6">
                  <c:v>1511522523.5899973</c:v>
                </c:pt>
                <c:pt idx="7">
                  <c:v>1859923312.3399982</c:v>
                </c:pt>
                <c:pt idx="8">
                  <c:v>1811093819.3200016</c:v>
                </c:pt>
                <c:pt idx="9">
                  <c:v>1967245618.7599971</c:v>
                </c:pt>
                <c:pt idx="10">
                  <c:v>2182797771.8100038</c:v>
                </c:pt>
                <c:pt idx="11">
                  <c:v>1953129121.8899972</c:v>
                </c:pt>
                <c:pt idx="12">
                  <c:v>1721406747.8300004</c:v>
                </c:pt>
                <c:pt idx="13">
                  <c:v>1900796801.7599998</c:v>
                </c:pt>
                <c:pt idx="14">
                  <c:v>2318081643.5999961</c:v>
                </c:pt>
                <c:pt idx="15">
                  <c:v>2062814784.5700004</c:v>
                </c:pt>
                <c:pt idx="16">
                  <c:v>1613706204.5300004</c:v>
                </c:pt>
              </c:numCache>
            </c:numRef>
          </c:val>
        </c:ser>
        <c:marker val="1"/>
        <c:axId val="60566144"/>
        <c:axId val="60592512"/>
      </c:lineChart>
      <c:catAx>
        <c:axId val="60566144"/>
        <c:scaling>
          <c:orientation val="minMax"/>
        </c:scaling>
        <c:axPos val="b"/>
        <c:tickLblPos val="nextTo"/>
        <c:txPr>
          <a:bodyPr rot="-5400000" vert="horz"/>
          <a:lstStyle/>
          <a:p>
            <a:pPr>
              <a:defRPr/>
            </a:pPr>
            <a:endParaRPr lang="es-CO"/>
          </a:p>
        </c:txPr>
        <c:crossAx val="60592512"/>
        <c:crosses val="autoZero"/>
        <c:auto val="1"/>
        <c:lblAlgn val="ctr"/>
        <c:lblOffset val="100"/>
      </c:catAx>
      <c:valAx>
        <c:axId val="60592512"/>
        <c:scaling>
          <c:orientation val="minMax"/>
          <c:max val="6000000000"/>
          <c:min val="1000000000"/>
        </c:scaling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#,##0" sourceLinked="1"/>
        <c:tickLblPos val="nextTo"/>
        <c:crossAx val="605661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645854179699796"/>
          <c:y val="0.9209125570227531"/>
          <c:w val="0.78634733158355263"/>
          <c:h val="7.4841790609507131E-2"/>
        </c:manualLayout>
      </c:layout>
    </c:legend>
    <c:plotVisOnly val="1"/>
  </c:chart>
  <c:printSettings>
    <c:headerFooter/>
    <c:pageMargins b="0.75000000000000155" l="0.70000000000000062" r="0.70000000000000062" t="0.75000000000000155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O"/>
  <c:chart>
    <c:plotArea>
      <c:layout>
        <c:manualLayout>
          <c:layoutTarget val="inner"/>
          <c:xMode val="edge"/>
          <c:yMode val="edge"/>
          <c:x val="0.18113551595524238"/>
          <c:y val="0.12960040709197071"/>
          <c:w val="0.81623946677717962"/>
          <c:h val="0.69403342439338089"/>
        </c:manualLayout>
      </c:layout>
      <c:lineChart>
        <c:grouping val="standard"/>
        <c:ser>
          <c:idx val="1"/>
          <c:order val="0"/>
          <c:tx>
            <c:v>Totales</c:v>
          </c:tx>
          <c:marker>
            <c:symbol val="none"/>
          </c:marker>
          <c:cat>
            <c:strLit>
              <c:ptCount val="17"/>
              <c:pt idx="0">
                <c:v>Ene11</c:v>
              </c:pt>
              <c:pt idx="1">
                <c:v>Feb11</c:v>
              </c:pt>
              <c:pt idx="2">
                <c:v>Mar11</c:v>
              </c:pt>
              <c:pt idx="3">
                <c:v>Abr11</c:v>
              </c:pt>
              <c:pt idx="4">
                <c:v>May11</c:v>
              </c:pt>
              <c:pt idx="5">
                <c:v>Jun11</c:v>
              </c:pt>
              <c:pt idx="6">
                <c:v>Jul11</c:v>
              </c:pt>
              <c:pt idx="7">
                <c:v>Ago11</c:v>
              </c:pt>
              <c:pt idx="8">
                <c:v>Sep11</c:v>
              </c:pt>
              <c:pt idx="9">
                <c:v>Oct11</c:v>
              </c:pt>
              <c:pt idx="10">
                <c:v>Nov11</c:v>
              </c:pt>
              <c:pt idx="11">
                <c:v>Dic11</c:v>
              </c:pt>
              <c:pt idx="12">
                <c:v>Ene12</c:v>
              </c:pt>
              <c:pt idx="13">
                <c:v>Feb12</c:v>
              </c:pt>
              <c:pt idx="14">
                <c:v>Mar12</c:v>
              </c:pt>
              <c:pt idx="15">
                <c:v>Abr12</c:v>
              </c:pt>
              <c:pt idx="16">
                <c:v>May12</c:v>
              </c:pt>
            </c:strLit>
          </c:cat>
          <c:val>
            <c:numLit>
              <c:formatCode>General</c:formatCode>
              <c:ptCount val="17"/>
              <c:pt idx="0">
                <c:v>1096573432.670001</c:v>
              </c:pt>
              <c:pt idx="1">
                <c:v>1116827967.6999967</c:v>
              </c:pt>
              <c:pt idx="2">
                <c:v>1207611145.2399981</c:v>
              </c:pt>
              <c:pt idx="3">
                <c:v>1228593617.7900019</c:v>
              </c:pt>
              <c:pt idx="4">
                <c:v>1329185657.5599985</c:v>
              </c:pt>
              <c:pt idx="5">
                <c:v>1112850981.1899989</c:v>
              </c:pt>
              <c:pt idx="6">
                <c:v>1081734647.4800005</c:v>
              </c:pt>
              <c:pt idx="7">
                <c:v>983823036.36999488</c:v>
              </c:pt>
              <c:pt idx="8">
                <c:v>1249083768.6199987</c:v>
              </c:pt>
              <c:pt idx="9">
                <c:v>1079027571.6500006</c:v>
              </c:pt>
              <c:pt idx="10">
                <c:v>1171619158.8200009</c:v>
              </c:pt>
              <c:pt idx="11">
                <c:v>936650169.29000044</c:v>
              </c:pt>
              <c:pt idx="12">
                <c:v>1189511680.7900014</c:v>
              </c:pt>
              <c:pt idx="13">
                <c:v>1072056937.0299979</c:v>
              </c:pt>
              <c:pt idx="14">
                <c:v>1049688546.3199989</c:v>
              </c:pt>
              <c:pt idx="15">
                <c:v>1004044482.7399988</c:v>
              </c:pt>
              <c:pt idx="16">
                <c:v>1318729624.0699999</c:v>
              </c:pt>
            </c:numLit>
          </c:val>
        </c:ser>
        <c:ser>
          <c:idx val="0"/>
          <c:order val="1"/>
          <c:tx>
            <c:v>Agropecuarias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strLit>
              <c:ptCount val="17"/>
              <c:pt idx="0">
                <c:v>Ene11</c:v>
              </c:pt>
              <c:pt idx="1">
                <c:v>Feb11</c:v>
              </c:pt>
              <c:pt idx="2">
                <c:v>Mar11</c:v>
              </c:pt>
              <c:pt idx="3">
                <c:v>Abr11</c:v>
              </c:pt>
              <c:pt idx="4">
                <c:v>May11</c:v>
              </c:pt>
              <c:pt idx="5">
                <c:v>Jun11</c:v>
              </c:pt>
              <c:pt idx="6">
                <c:v>Jul11</c:v>
              </c:pt>
              <c:pt idx="7">
                <c:v>Ago11</c:v>
              </c:pt>
              <c:pt idx="8">
                <c:v>Sep11</c:v>
              </c:pt>
              <c:pt idx="9">
                <c:v>Oct11</c:v>
              </c:pt>
              <c:pt idx="10">
                <c:v>Nov11</c:v>
              </c:pt>
              <c:pt idx="11">
                <c:v>Dic11</c:v>
              </c:pt>
              <c:pt idx="12">
                <c:v>Ene12</c:v>
              </c:pt>
              <c:pt idx="13">
                <c:v>Feb12</c:v>
              </c:pt>
              <c:pt idx="14">
                <c:v>Mar12</c:v>
              </c:pt>
              <c:pt idx="15">
                <c:v>Abr12</c:v>
              </c:pt>
              <c:pt idx="16">
                <c:v>May12</c:v>
              </c:pt>
            </c:strLit>
          </c:cat>
          <c:val>
            <c:numLit>
              <c:formatCode>General</c:formatCode>
              <c:ptCount val="17"/>
              <c:pt idx="0">
                <c:v>110873807.57000001</c:v>
              </c:pt>
              <c:pt idx="1">
                <c:v>106541093</c:v>
              </c:pt>
              <c:pt idx="2">
                <c:v>154875220.72</c:v>
              </c:pt>
              <c:pt idx="3">
                <c:v>90448562.910000026</c:v>
              </c:pt>
              <c:pt idx="4">
                <c:v>73545411.550000012</c:v>
              </c:pt>
              <c:pt idx="5">
                <c:v>73149355.270000011</c:v>
              </c:pt>
              <c:pt idx="6">
                <c:v>99105700.129999891</c:v>
              </c:pt>
              <c:pt idx="7">
                <c:v>52055194.110000007</c:v>
              </c:pt>
              <c:pt idx="8">
                <c:v>79852744.169999972</c:v>
              </c:pt>
              <c:pt idx="9">
                <c:v>68688188.480000034</c:v>
              </c:pt>
              <c:pt idx="10">
                <c:v>53671662.710000001</c:v>
              </c:pt>
              <c:pt idx="11">
                <c:v>55124961.819999993</c:v>
              </c:pt>
              <c:pt idx="12">
                <c:v>45863310</c:v>
              </c:pt>
              <c:pt idx="13">
                <c:v>59220981</c:v>
              </c:pt>
              <c:pt idx="14">
                <c:v>45692386.470000006</c:v>
              </c:pt>
              <c:pt idx="15">
                <c:v>32415346.989999976</c:v>
              </c:pt>
              <c:pt idx="16">
                <c:v>58490565.910000004</c:v>
              </c:pt>
            </c:numLit>
          </c:val>
        </c:ser>
        <c:marker val="1"/>
        <c:axId val="67667072"/>
        <c:axId val="67668608"/>
      </c:lineChart>
      <c:catAx>
        <c:axId val="67667072"/>
        <c:scaling>
          <c:orientation val="minMax"/>
        </c:scaling>
        <c:axPos val="b"/>
        <c:tickLblPos val="nextTo"/>
        <c:txPr>
          <a:bodyPr rot="-5400000" vert="horz"/>
          <a:lstStyle/>
          <a:p>
            <a:pPr>
              <a:defRPr/>
            </a:pPr>
            <a:endParaRPr lang="es-CO"/>
          </a:p>
        </c:txPr>
        <c:crossAx val="67668608"/>
        <c:crosses val="autoZero"/>
        <c:auto val="1"/>
        <c:lblAlgn val="ctr"/>
        <c:lblOffset val="100"/>
      </c:catAx>
      <c:valAx>
        <c:axId val="67668608"/>
        <c:scaling>
          <c:orientation val="minMax"/>
        </c:scaling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General" sourceLinked="1"/>
        <c:tickLblPos val="nextTo"/>
        <c:crossAx val="67667072"/>
        <c:crosses val="autoZero"/>
        <c:crossBetween val="between"/>
        <c:majorUnit val="100000000"/>
      </c:valAx>
    </c:plotArea>
    <c:legend>
      <c:legendPos val="r"/>
      <c:layout>
        <c:manualLayout>
          <c:xMode val="edge"/>
          <c:yMode val="edge"/>
          <c:x val="0.16404155730533684"/>
          <c:y val="0.94529621297338018"/>
          <c:w val="0.75540288713910764"/>
          <c:h val="5.1584444801542784E-2"/>
        </c:manualLayout>
      </c:layout>
    </c:legend>
    <c:plotVisOnly val="1"/>
  </c:chart>
  <c:printSettings>
    <c:headerFooter/>
    <c:pageMargins b="0.75000000000000133" l="0.70000000000000062" r="0.70000000000000062" t="0.75000000000000133" header="0.30000000000000032" footer="0.30000000000000032"/>
    <c:pageSetup orientation="portrait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O"/>
  <c:chart>
    <c:plotArea>
      <c:layout>
        <c:manualLayout>
          <c:layoutTarget val="inner"/>
          <c:xMode val="edge"/>
          <c:yMode val="edge"/>
          <c:x val="0.18025973644463841"/>
          <c:y val="0.13154626163532884"/>
          <c:w val="0.78387198482047171"/>
          <c:h val="0.78183755719059855"/>
        </c:manualLayout>
      </c:layout>
      <c:lineChart>
        <c:grouping val="standard"/>
        <c:ser>
          <c:idx val="1"/>
          <c:order val="0"/>
          <c:tx>
            <c:v>Total</c:v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strLit>
              <c:ptCount val="19"/>
              <c:pt idx="0">
                <c:v>Ene11</c:v>
              </c:pt>
              <c:pt idx="1">
                <c:v>Feb11</c:v>
              </c:pt>
              <c:pt idx="2">
                <c:v>Mar11</c:v>
              </c:pt>
              <c:pt idx="3">
                <c:v>Abr11</c:v>
              </c:pt>
              <c:pt idx="4">
                <c:v>May11</c:v>
              </c:pt>
              <c:pt idx="5">
                <c:v>Jun11</c:v>
              </c:pt>
              <c:pt idx="6">
                <c:v>Jul11</c:v>
              </c:pt>
              <c:pt idx="7">
                <c:v>Ago11</c:v>
              </c:pt>
              <c:pt idx="8">
                <c:v>Sep11</c:v>
              </c:pt>
              <c:pt idx="9">
                <c:v>Oct11</c:v>
              </c:pt>
              <c:pt idx="10">
                <c:v>Nov11</c:v>
              </c:pt>
              <c:pt idx="11">
                <c:v>Dic11</c:v>
              </c:pt>
              <c:pt idx="12">
                <c:v>Ene12</c:v>
              </c:pt>
              <c:pt idx="13">
                <c:v>Feb12</c:v>
              </c:pt>
              <c:pt idx="14">
                <c:v>Mar12</c:v>
              </c:pt>
              <c:pt idx="15">
                <c:v>Abr12</c:v>
              </c:pt>
              <c:pt idx="16">
                <c:v>May12</c:v>
              </c:pt>
              <c:pt idx="17">
                <c:v>Jun12</c:v>
              </c:pt>
              <c:pt idx="18">
                <c:v>Jul12</c:v>
              </c:pt>
            </c:strLit>
          </c:cat>
          <c:val>
            <c:numRef>
              <c:f>(BC!$B$6:$M$6,BC!$O$6:$U$6)</c:f>
              <c:numCache>
                <c:formatCode>#,##0</c:formatCode>
                <c:ptCount val="19"/>
                <c:pt idx="0">
                  <c:v>12976228.069988251</c:v>
                </c:pt>
                <c:pt idx="1">
                  <c:v>172080876.66005754</c:v>
                </c:pt>
                <c:pt idx="2">
                  <c:v>254737279.23012257</c:v>
                </c:pt>
                <c:pt idx="3">
                  <c:v>491095442.31007147</c:v>
                </c:pt>
                <c:pt idx="4">
                  <c:v>217317087.62011242</c:v>
                </c:pt>
                <c:pt idx="5">
                  <c:v>156393086.26002502</c:v>
                </c:pt>
                <c:pt idx="6">
                  <c:v>326134966.39003849</c:v>
                </c:pt>
                <c:pt idx="7">
                  <c:v>208345593.00994301</c:v>
                </c:pt>
                <c:pt idx="8">
                  <c:v>-522891907.60999203</c:v>
                </c:pt>
                <c:pt idx="9">
                  <c:v>-128564369.0298214</c:v>
                </c:pt>
                <c:pt idx="10">
                  <c:v>94315805.820053101</c:v>
                </c:pt>
                <c:pt idx="11">
                  <c:v>996753832.68989944</c:v>
                </c:pt>
                <c:pt idx="12">
                  <c:v>301773207.3700676</c:v>
                </c:pt>
                <c:pt idx="13">
                  <c:v>410189041.26003075</c:v>
                </c:pt>
                <c:pt idx="14">
                  <c:v>857833423.73997879</c:v>
                </c:pt>
                <c:pt idx="15">
                  <c:v>561075382.56990623</c:v>
                </c:pt>
                <c:pt idx="16">
                  <c:v>-138440465.33015299</c:v>
                </c:pt>
                <c:pt idx="17">
                  <c:v>-442796860</c:v>
                </c:pt>
                <c:pt idx="18">
                  <c:v>-466144860</c:v>
                </c:pt>
              </c:numCache>
            </c:numRef>
          </c:val>
        </c:ser>
        <c:ser>
          <c:idx val="0"/>
          <c:order val="1"/>
          <c:tx>
            <c:v>Con Estados Unidos</c:v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strLit>
              <c:ptCount val="19"/>
              <c:pt idx="0">
                <c:v>Ene11</c:v>
              </c:pt>
              <c:pt idx="1">
                <c:v>Feb11</c:v>
              </c:pt>
              <c:pt idx="2">
                <c:v>Mar11</c:v>
              </c:pt>
              <c:pt idx="3">
                <c:v>Abr11</c:v>
              </c:pt>
              <c:pt idx="4">
                <c:v>May11</c:v>
              </c:pt>
              <c:pt idx="5">
                <c:v>Jun11</c:v>
              </c:pt>
              <c:pt idx="6">
                <c:v>Jul11</c:v>
              </c:pt>
              <c:pt idx="7">
                <c:v>Ago11</c:v>
              </c:pt>
              <c:pt idx="8">
                <c:v>Sep11</c:v>
              </c:pt>
              <c:pt idx="9">
                <c:v>Oct11</c:v>
              </c:pt>
              <c:pt idx="10">
                <c:v>Nov11</c:v>
              </c:pt>
              <c:pt idx="11">
                <c:v>Dic11</c:v>
              </c:pt>
              <c:pt idx="12">
                <c:v>Ene12</c:v>
              </c:pt>
              <c:pt idx="13">
                <c:v>Feb12</c:v>
              </c:pt>
              <c:pt idx="14">
                <c:v>Mar12</c:v>
              </c:pt>
              <c:pt idx="15">
                <c:v>Abr12</c:v>
              </c:pt>
              <c:pt idx="16">
                <c:v>May12</c:v>
              </c:pt>
              <c:pt idx="17">
                <c:v>Jun12</c:v>
              </c:pt>
              <c:pt idx="18">
                <c:v>Jul12</c:v>
              </c:pt>
            </c:strLit>
          </c:cat>
          <c:val>
            <c:numRef>
              <c:f>(BC!$B$5:$M$5,BC!$O$5:$U$5)</c:f>
              <c:numCache>
                <c:formatCode>#,##0</c:formatCode>
                <c:ptCount val="19"/>
                <c:pt idx="0">
                  <c:v>326295759.84999657</c:v>
                </c:pt>
                <c:pt idx="1">
                  <c:v>449916392.47000217</c:v>
                </c:pt>
                <c:pt idx="2">
                  <c:v>1000156390.5500009</c:v>
                </c:pt>
                <c:pt idx="3">
                  <c:v>544524927.87999797</c:v>
                </c:pt>
                <c:pt idx="4">
                  <c:v>169044198.15000224</c:v>
                </c:pt>
                <c:pt idx="5">
                  <c:v>837922044.98000216</c:v>
                </c:pt>
                <c:pt idx="6">
                  <c:v>429787876.1099968</c:v>
                </c:pt>
                <c:pt idx="7">
                  <c:v>876100275.97000337</c:v>
                </c:pt>
                <c:pt idx="8">
                  <c:v>562010050.70000291</c:v>
                </c:pt>
                <c:pt idx="9">
                  <c:v>888218047.10999632</c:v>
                </c:pt>
                <c:pt idx="10">
                  <c:v>1011178612.9900029</c:v>
                </c:pt>
                <c:pt idx="11">
                  <c:v>1016478952.5999973</c:v>
                </c:pt>
                <c:pt idx="12">
                  <c:v>531895067.03999901</c:v>
                </c:pt>
                <c:pt idx="13">
                  <c:v>828739864.73000181</c:v>
                </c:pt>
                <c:pt idx="14">
                  <c:v>1268393097.2799969</c:v>
                </c:pt>
                <c:pt idx="15">
                  <c:v>1058770301.8300016</c:v>
                </c:pt>
                <c:pt idx="16">
                  <c:v>294976580.46000051</c:v>
                </c:pt>
                <c:pt idx="17">
                  <c:v>665001353</c:v>
                </c:pt>
                <c:pt idx="18">
                  <c:v>410837971</c:v>
                </c:pt>
              </c:numCache>
            </c:numRef>
          </c:val>
        </c:ser>
        <c:marker val="1"/>
        <c:axId val="67677184"/>
        <c:axId val="67695360"/>
      </c:lineChart>
      <c:catAx>
        <c:axId val="67677184"/>
        <c:scaling>
          <c:orientation val="minMax"/>
        </c:scaling>
        <c:axPos val="b"/>
        <c:numFmt formatCode="General" sourceLinked="1"/>
        <c:tickLblPos val="nextTo"/>
        <c:txPr>
          <a:bodyPr rot="-5400000" vert="horz"/>
          <a:lstStyle/>
          <a:p>
            <a:pPr>
              <a:defRPr/>
            </a:pPr>
            <a:endParaRPr lang="es-CO"/>
          </a:p>
        </c:txPr>
        <c:crossAx val="67695360"/>
        <c:crosses val="autoZero"/>
        <c:auto val="1"/>
        <c:lblAlgn val="ctr"/>
        <c:lblOffset val="100"/>
      </c:catAx>
      <c:valAx>
        <c:axId val="67695360"/>
        <c:scaling>
          <c:orientation val="minMax"/>
        </c:scaling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#,##0" sourceLinked="1"/>
        <c:tickLblPos val="nextTo"/>
        <c:crossAx val="676771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8.2888888888888901E-2"/>
          <c:y val="0.9116531787693205"/>
          <c:w val="0.86155555555555563"/>
          <c:h val="8.4101049868766528E-2"/>
        </c:manualLayout>
      </c:layout>
    </c:legend>
    <c:plotVisOnly val="1"/>
  </c:chart>
  <c:printSettings>
    <c:headerFooter/>
    <c:pageMargins b="0.75000000000000155" l="0.70000000000000062" r="0.70000000000000062" t="0.75000000000000155" header="0.30000000000000032" footer="0.30000000000000032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O"/>
  <c:chart>
    <c:plotArea>
      <c:layout>
        <c:manualLayout>
          <c:layoutTarget val="inner"/>
          <c:xMode val="edge"/>
          <c:yMode val="edge"/>
          <c:x val="0.18025973644463841"/>
          <c:y val="0.13154626163532893"/>
          <c:w val="0.78387198482047171"/>
          <c:h val="0.6725479397042583"/>
        </c:manualLayout>
      </c:layout>
      <c:lineChart>
        <c:grouping val="standard"/>
        <c:ser>
          <c:idx val="1"/>
          <c:order val="0"/>
          <c:tx>
            <c:v>Total</c:v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strLit>
              <c:ptCount val="17"/>
              <c:pt idx="0">
                <c:v>Ene11</c:v>
              </c:pt>
              <c:pt idx="1">
                <c:v>Feb11</c:v>
              </c:pt>
              <c:pt idx="2">
                <c:v>Mar11</c:v>
              </c:pt>
              <c:pt idx="3">
                <c:v>Abr11</c:v>
              </c:pt>
              <c:pt idx="4">
                <c:v>May11</c:v>
              </c:pt>
              <c:pt idx="5">
                <c:v>Jun11</c:v>
              </c:pt>
              <c:pt idx="6">
                <c:v>Jul11</c:v>
              </c:pt>
              <c:pt idx="7">
                <c:v>Ago11</c:v>
              </c:pt>
              <c:pt idx="8">
                <c:v>Sep11</c:v>
              </c:pt>
              <c:pt idx="9">
                <c:v>Oct11</c:v>
              </c:pt>
              <c:pt idx="10">
                <c:v>Nov11</c:v>
              </c:pt>
              <c:pt idx="11">
                <c:v>Dic11</c:v>
              </c:pt>
              <c:pt idx="12">
                <c:v>Ene12</c:v>
              </c:pt>
              <c:pt idx="13">
                <c:v>Feb12</c:v>
              </c:pt>
              <c:pt idx="14">
                <c:v>Mar12</c:v>
              </c:pt>
              <c:pt idx="15">
                <c:v>Abr12</c:v>
              </c:pt>
              <c:pt idx="16">
                <c:v>May12</c:v>
              </c:pt>
            </c:strLit>
          </c:cat>
          <c:val>
            <c:numRef>
              <c:f>(BCSector!$B$6:$M$6,BCSector!$O$6:$S$6)</c:f>
              <c:numCache>
                <c:formatCode>#,##0</c:formatCode>
                <c:ptCount val="17"/>
                <c:pt idx="0">
                  <c:v>326295759.84999657</c:v>
                </c:pt>
                <c:pt idx="1">
                  <c:v>449916392.47000217</c:v>
                </c:pt>
                <c:pt idx="2">
                  <c:v>1000156390.5500009</c:v>
                </c:pt>
                <c:pt idx="3">
                  <c:v>544524927.87999797</c:v>
                </c:pt>
                <c:pt idx="4">
                  <c:v>169044198.15000224</c:v>
                </c:pt>
                <c:pt idx="5">
                  <c:v>837922044.98000216</c:v>
                </c:pt>
                <c:pt idx="6">
                  <c:v>429787876.1099968</c:v>
                </c:pt>
                <c:pt idx="7">
                  <c:v>876100275.97000337</c:v>
                </c:pt>
                <c:pt idx="8">
                  <c:v>562010050.70000291</c:v>
                </c:pt>
                <c:pt idx="9">
                  <c:v>888218047.10999632</c:v>
                </c:pt>
                <c:pt idx="10">
                  <c:v>1011178612.9900029</c:v>
                </c:pt>
                <c:pt idx="11">
                  <c:v>1016478952.5999973</c:v>
                </c:pt>
                <c:pt idx="12">
                  <c:v>531895067.03999901</c:v>
                </c:pt>
                <c:pt idx="13">
                  <c:v>828739864.73000181</c:v>
                </c:pt>
                <c:pt idx="14">
                  <c:v>1268393097.2799969</c:v>
                </c:pt>
                <c:pt idx="15">
                  <c:v>1058770301.8300016</c:v>
                </c:pt>
                <c:pt idx="16">
                  <c:v>294976580.46000051</c:v>
                </c:pt>
              </c:numCache>
            </c:numRef>
          </c:val>
        </c:ser>
        <c:ser>
          <c:idx val="0"/>
          <c:order val="1"/>
          <c:tx>
            <c:v>Agropecuaria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strLit>
              <c:ptCount val="17"/>
              <c:pt idx="0">
                <c:v>Ene11</c:v>
              </c:pt>
              <c:pt idx="1">
                <c:v>Feb11</c:v>
              </c:pt>
              <c:pt idx="2">
                <c:v>Mar11</c:v>
              </c:pt>
              <c:pt idx="3">
                <c:v>Abr11</c:v>
              </c:pt>
              <c:pt idx="4">
                <c:v>May11</c:v>
              </c:pt>
              <c:pt idx="5">
                <c:v>Jun11</c:v>
              </c:pt>
              <c:pt idx="6">
                <c:v>Jul11</c:v>
              </c:pt>
              <c:pt idx="7">
                <c:v>Ago11</c:v>
              </c:pt>
              <c:pt idx="8">
                <c:v>Sep11</c:v>
              </c:pt>
              <c:pt idx="9">
                <c:v>Oct11</c:v>
              </c:pt>
              <c:pt idx="10">
                <c:v>Nov11</c:v>
              </c:pt>
              <c:pt idx="11">
                <c:v>Dic11</c:v>
              </c:pt>
              <c:pt idx="12">
                <c:v>Ene12</c:v>
              </c:pt>
              <c:pt idx="13">
                <c:v>Feb12</c:v>
              </c:pt>
              <c:pt idx="14">
                <c:v>Mar12</c:v>
              </c:pt>
              <c:pt idx="15">
                <c:v>Abr12</c:v>
              </c:pt>
              <c:pt idx="16">
                <c:v>May12</c:v>
              </c:pt>
            </c:strLit>
          </c:cat>
          <c:val>
            <c:numRef>
              <c:f>(BCSector!$B$5:$M$5,BCSector!$O$5:$S$5)</c:f>
              <c:numCache>
                <c:formatCode>#,##0</c:formatCode>
                <c:ptCount val="17"/>
                <c:pt idx="0">
                  <c:v>145306662.59999973</c:v>
                </c:pt>
                <c:pt idx="1">
                  <c:v>126648588.17999996</c:v>
                </c:pt>
                <c:pt idx="2">
                  <c:v>89446385.859999925</c:v>
                </c:pt>
                <c:pt idx="3">
                  <c:v>135029364.5200001</c:v>
                </c:pt>
                <c:pt idx="4">
                  <c:v>190642373.07999992</c:v>
                </c:pt>
                <c:pt idx="5">
                  <c:v>158513707.33999991</c:v>
                </c:pt>
                <c:pt idx="6">
                  <c:v>70485396.76000008</c:v>
                </c:pt>
                <c:pt idx="7">
                  <c:v>126576681.55999991</c:v>
                </c:pt>
                <c:pt idx="8">
                  <c:v>78228806.540000126</c:v>
                </c:pt>
                <c:pt idx="9">
                  <c:v>101933695.18999997</c:v>
                </c:pt>
                <c:pt idx="10">
                  <c:v>188137951.8899999</c:v>
                </c:pt>
                <c:pt idx="11">
                  <c:v>168703825.84999985</c:v>
                </c:pt>
                <c:pt idx="12">
                  <c:v>201498247.09999993</c:v>
                </c:pt>
                <c:pt idx="13">
                  <c:v>122070219.55999984</c:v>
                </c:pt>
                <c:pt idx="14">
                  <c:v>207950122.97000003</c:v>
                </c:pt>
                <c:pt idx="15">
                  <c:v>112010725.75000003</c:v>
                </c:pt>
                <c:pt idx="16">
                  <c:v>164380874.5999999</c:v>
                </c:pt>
              </c:numCache>
            </c:numRef>
          </c:val>
        </c:ser>
        <c:marker val="1"/>
        <c:axId val="66913408"/>
        <c:axId val="66914944"/>
      </c:lineChart>
      <c:catAx>
        <c:axId val="66913408"/>
        <c:scaling>
          <c:orientation val="minMax"/>
        </c:scaling>
        <c:axPos val="b"/>
        <c:numFmt formatCode="General" sourceLinked="1"/>
        <c:tickLblPos val="nextTo"/>
        <c:txPr>
          <a:bodyPr rot="-5400000" vert="horz"/>
          <a:lstStyle/>
          <a:p>
            <a:pPr>
              <a:defRPr/>
            </a:pPr>
            <a:endParaRPr lang="es-CO"/>
          </a:p>
        </c:txPr>
        <c:crossAx val="66914944"/>
        <c:crosses val="autoZero"/>
        <c:auto val="1"/>
        <c:lblAlgn val="ctr"/>
        <c:lblOffset val="100"/>
      </c:catAx>
      <c:valAx>
        <c:axId val="66914944"/>
        <c:scaling>
          <c:orientation val="minMax"/>
        </c:scaling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#,##0" sourceLinked="1"/>
        <c:tickLblPos val="nextTo"/>
        <c:crossAx val="669134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8.2888888888888901E-2"/>
          <c:y val="0.9116531787693205"/>
          <c:w val="0.86155555555555563"/>
          <c:h val="8.4101049868766528E-2"/>
        </c:manualLayout>
      </c:layout>
    </c:legend>
    <c:plotVisOnly val="1"/>
  </c:chart>
  <c:printSettings>
    <c:headerFooter/>
    <c:pageMargins b="0.75000000000000178" l="0.70000000000000062" r="0.70000000000000062" t="0.75000000000000178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O"/>
  <c:chart>
    <c:plotArea>
      <c:layout>
        <c:manualLayout>
          <c:layoutTarget val="inner"/>
          <c:xMode val="edge"/>
          <c:yMode val="edge"/>
          <c:x val="0.21556143004566142"/>
          <c:y val="0.12256068296349316"/>
          <c:w val="0.77705367618993915"/>
          <c:h val="0.70187216167634847"/>
        </c:manualLayout>
      </c:layout>
      <c:lineChart>
        <c:grouping val="standard"/>
        <c:ser>
          <c:idx val="0"/>
          <c:order val="0"/>
          <c:tx>
            <c:v>Totales</c:v>
          </c:tx>
          <c:marker>
            <c:symbol val="none"/>
          </c:marker>
          <c:cat>
            <c:strLit>
              <c:ptCount val="17"/>
              <c:pt idx="0">
                <c:v>Ene11</c:v>
              </c:pt>
              <c:pt idx="1">
                <c:v>Feb11</c:v>
              </c:pt>
              <c:pt idx="2">
                <c:v>Mar11</c:v>
              </c:pt>
              <c:pt idx="3">
                <c:v>Abr11</c:v>
              </c:pt>
              <c:pt idx="4">
                <c:v>May11</c:v>
              </c:pt>
              <c:pt idx="5">
                <c:v>Jun11</c:v>
              </c:pt>
              <c:pt idx="6">
                <c:v>Jul11</c:v>
              </c:pt>
              <c:pt idx="7">
                <c:v>Ago11</c:v>
              </c:pt>
              <c:pt idx="8">
                <c:v>Sep11</c:v>
              </c:pt>
              <c:pt idx="9">
                <c:v>Oct11</c:v>
              </c:pt>
              <c:pt idx="10">
                <c:v>Nov11</c:v>
              </c:pt>
              <c:pt idx="11">
                <c:v>Dic11</c:v>
              </c:pt>
              <c:pt idx="12">
                <c:v>Ene12</c:v>
              </c:pt>
              <c:pt idx="13">
                <c:v>Feb12</c:v>
              </c:pt>
              <c:pt idx="14">
                <c:v>Mar12</c:v>
              </c:pt>
              <c:pt idx="15">
                <c:v>Abr12</c:v>
              </c:pt>
              <c:pt idx="16">
                <c:v>May12</c:v>
              </c:pt>
            </c:strLit>
          </c:cat>
          <c:val>
            <c:numRef>
              <c:f>(ExpoPart!$C$20:$N$20,ExpoPart!$P$20:$T$20)</c:f>
              <c:numCache>
                <c:formatCode>#,##0</c:formatCode>
                <c:ptCount val="17"/>
                <c:pt idx="0">
                  <c:v>3782047613.900023</c:v>
                </c:pt>
                <c:pt idx="1">
                  <c:v>3947644928.8800607</c:v>
                </c:pt>
                <c:pt idx="2">
                  <c:v>4899397400.1300688</c:v>
                </c:pt>
                <c:pt idx="3">
                  <c:v>4697319009.0801058</c:v>
                </c:pt>
                <c:pt idx="4">
                  <c:v>5148592306.7800808</c:v>
                </c:pt>
                <c:pt idx="5">
                  <c:v>4709093356.5100203</c:v>
                </c:pt>
                <c:pt idx="6">
                  <c:v>4890392906.7000475</c:v>
                </c:pt>
                <c:pt idx="7">
                  <c:v>4965178764.2299566</c:v>
                </c:pt>
                <c:pt idx="8">
                  <c:v>4544204588.0500135</c:v>
                </c:pt>
                <c:pt idx="9">
                  <c:v>4713453271.0600843</c:v>
                </c:pt>
                <c:pt idx="10">
                  <c:v>5154809626.3200808</c:v>
                </c:pt>
                <c:pt idx="11">
                  <c:v>5501382314.1399879</c:v>
                </c:pt>
                <c:pt idx="12">
                  <c:v>4722309370.5300646</c:v>
                </c:pt>
                <c:pt idx="13">
                  <c:v>4938252871.950017</c:v>
                </c:pt>
                <c:pt idx="14">
                  <c:v>5757516067.1500406</c:v>
                </c:pt>
                <c:pt idx="15">
                  <c:v>5019792406.8999796</c:v>
                </c:pt>
                <c:pt idx="16">
                  <c:v>5208237853.1499014</c:v>
                </c:pt>
              </c:numCache>
            </c:numRef>
          </c:val>
        </c:ser>
        <c:ser>
          <c:idx val="1"/>
          <c:order val="1"/>
          <c:tx>
            <c:v>A Estados Unidos</c:v>
          </c:tx>
          <c:marker>
            <c:symbol val="none"/>
          </c:marker>
          <c:cat>
            <c:strLit>
              <c:ptCount val="17"/>
              <c:pt idx="0">
                <c:v>Ene11</c:v>
              </c:pt>
              <c:pt idx="1">
                <c:v>Feb11</c:v>
              </c:pt>
              <c:pt idx="2">
                <c:v>Mar11</c:v>
              </c:pt>
              <c:pt idx="3">
                <c:v>Abr11</c:v>
              </c:pt>
              <c:pt idx="4">
                <c:v>May11</c:v>
              </c:pt>
              <c:pt idx="5">
                <c:v>Jun11</c:v>
              </c:pt>
              <c:pt idx="6">
                <c:v>Jul11</c:v>
              </c:pt>
              <c:pt idx="7">
                <c:v>Ago11</c:v>
              </c:pt>
              <c:pt idx="8">
                <c:v>Sep11</c:v>
              </c:pt>
              <c:pt idx="9">
                <c:v>Oct11</c:v>
              </c:pt>
              <c:pt idx="10">
                <c:v>Nov11</c:v>
              </c:pt>
              <c:pt idx="11">
                <c:v>Dic11</c:v>
              </c:pt>
              <c:pt idx="12">
                <c:v>Ene12</c:v>
              </c:pt>
              <c:pt idx="13">
                <c:v>Feb12</c:v>
              </c:pt>
              <c:pt idx="14">
                <c:v>Mar12</c:v>
              </c:pt>
              <c:pt idx="15">
                <c:v>Abr12</c:v>
              </c:pt>
              <c:pt idx="16">
                <c:v>May12</c:v>
              </c:pt>
            </c:strLit>
          </c:cat>
          <c:val>
            <c:numRef>
              <c:f>(ExpoPart!$C$17:$N$17,ExpoPart!$P$17:$T$17)</c:f>
              <c:numCache>
                <c:formatCode>#,##0</c:formatCode>
                <c:ptCount val="17"/>
                <c:pt idx="0">
                  <c:v>1422869192.519999</c:v>
                </c:pt>
                <c:pt idx="1">
                  <c:v>1566744360.1700003</c:v>
                </c:pt>
                <c:pt idx="2">
                  <c:v>2207767535.789999</c:v>
                </c:pt>
                <c:pt idx="3">
                  <c:v>1773118545.6700001</c:v>
                </c:pt>
                <c:pt idx="4">
                  <c:v>1498229855.7100008</c:v>
                </c:pt>
                <c:pt idx="5">
                  <c:v>1950773026.1700013</c:v>
                </c:pt>
                <c:pt idx="6">
                  <c:v>1511522523.5899973</c:v>
                </c:pt>
                <c:pt idx="7">
                  <c:v>1859923312.3399982</c:v>
                </c:pt>
                <c:pt idx="8">
                  <c:v>1811093819.3200016</c:v>
                </c:pt>
                <c:pt idx="9">
                  <c:v>1967245618.7599971</c:v>
                </c:pt>
                <c:pt idx="10">
                  <c:v>2182797771.8100038</c:v>
                </c:pt>
                <c:pt idx="11">
                  <c:v>1953129121.8899972</c:v>
                </c:pt>
                <c:pt idx="12">
                  <c:v>1721406747.8300004</c:v>
                </c:pt>
                <c:pt idx="13">
                  <c:v>1900796801.7599998</c:v>
                </c:pt>
                <c:pt idx="14">
                  <c:v>2318081643.5999961</c:v>
                </c:pt>
                <c:pt idx="15">
                  <c:v>2062814784.5700004</c:v>
                </c:pt>
                <c:pt idx="16">
                  <c:v>1613706204.5300004</c:v>
                </c:pt>
              </c:numCache>
            </c:numRef>
          </c:val>
        </c:ser>
        <c:marker val="1"/>
        <c:axId val="61138432"/>
        <c:axId val="61139968"/>
      </c:lineChart>
      <c:catAx>
        <c:axId val="61138432"/>
        <c:scaling>
          <c:orientation val="minMax"/>
        </c:scaling>
        <c:axPos val="b"/>
        <c:tickLblPos val="nextTo"/>
        <c:txPr>
          <a:bodyPr rot="-5400000" vert="horz"/>
          <a:lstStyle/>
          <a:p>
            <a:pPr>
              <a:defRPr/>
            </a:pPr>
            <a:endParaRPr lang="es-CO"/>
          </a:p>
        </c:txPr>
        <c:crossAx val="61139968"/>
        <c:crosses val="autoZero"/>
        <c:auto val="1"/>
        <c:lblAlgn val="ctr"/>
        <c:lblOffset val="100"/>
      </c:catAx>
      <c:valAx>
        <c:axId val="61139968"/>
        <c:scaling>
          <c:orientation val="minMax"/>
        </c:scaling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#,##0" sourceLinked="1"/>
        <c:tickLblPos val="nextTo"/>
        <c:crossAx val="611384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7154987583464099"/>
          <c:y val="0.95253207899991277"/>
          <c:w val="0.79254348143645359"/>
          <c:h val="4.7316524873110513E-2"/>
        </c:manualLayout>
      </c:layout>
    </c:legend>
    <c:plotVisOnly val="1"/>
  </c:chart>
  <c:printSettings>
    <c:headerFooter/>
    <c:pageMargins b="0.75000000000000133" l="0.70000000000000062" r="0.70000000000000062" t="0.75000000000000133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O"/>
  <c:chart>
    <c:plotArea>
      <c:layout>
        <c:manualLayout>
          <c:layoutTarget val="inner"/>
          <c:xMode val="edge"/>
          <c:yMode val="edge"/>
          <c:x val="0.22505566114580505"/>
          <c:y val="0.15422842067620779"/>
          <c:w val="0.74798176543721506"/>
          <c:h val="0.64361894351895121"/>
        </c:manualLayout>
      </c:layout>
      <c:lineChart>
        <c:grouping val="standard"/>
        <c:ser>
          <c:idx val="1"/>
          <c:order val="0"/>
          <c:tx>
            <c:v>Totales</c:v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strLit>
              <c:ptCount val="17"/>
              <c:pt idx="0">
                <c:v>Ene11</c:v>
              </c:pt>
              <c:pt idx="1">
                <c:v>Feb11</c:v>
              </c:pt>
              <c:pt idx="2">
                <c:v>Mar11</c:v>
              </c:pt>
              <c:pt idx="3">
                <c:v>Abr11</c:v>
              </c:pt>
              <c:pt idx="4">
                <c:v>May11</c:v>
              </c:pt>
              <c:pt idx="5">
                <c:v>Jun11</c:v>
              </c:pt>
              <c:pt idx="6">
                <c:v>Jul11</c:v>
              </c:pt>
              <c:pt idx="7">
                <c:v>Ago11</c:v>
              </c:pt>
              <c:pt idx="8">
                <c:v>Sep11</c:v>
              </c:pt>
              <c:pt idx="9">
                <c:v>Oct11</c:v>
              </c:pt>
              <c:pt idx="10">
                <c:v>Nov11</c:v>
              </c:pt>
              <c:pt idx="11">
                <c:v>Dic11</c:v>
              </c:pt>
              <c:pt idx="12">
                <c:v>Ene12</c:v>
              </c:pt>
              <c:pt idx="13">
                <c:v>Feb12</c:v>
              </c:pt>
              <c:pt idx="14">
                <c:v>Mar12</c:v>
              </c:pt>
              <c:pt idx="15">
                <c:v>Abr12</c:v>
              </c:pt>
              <c:pt idx="16">
                <c:v>May12</c:v>
              </c:pt>
            </c:strLit>
          </c:cat>
          <c:val>
            <c:numRef>
              <c:f>ExpoCap!$C$18:$S$18</c:f>
              <c:numCache>
                <c:formatCode>#,##0</c:formatCode>
                <c:ptCount val="17"/>
                <c:pt idx="0">
                  <c:v>3782047613.900023</c:v>
                </c:pt>
                <c:pt idx="1">
                  <c:v>3947644928.8800607</c:v>
                </c:pt>
                <c:pt idx="2">
                  <c:v>4899397400.1300688</c:v>
                </c:pt>
                <c:pt idx="3">
                  <c:v>4697319009.0801058</c:v>
                </c:pt>
                <c:pt idx="4">
                  <c:v>5148592306.7800808</c:v>
                </c:pt>
                <c:pt idx="5">
                  <c:v>4709093356.5100203</c:v>
                </c:pt>
                <c:pt idx="6">
                  <c:v>4890392906.7000475</c:v>
                </c:pt>
                <c:pt idx="7">
                  <c:v>4965178764.2299566</c:v>
                </c:pt>
                <c:pt idx="8">
                  <c:v>4544204588.0500135</c:v>
                </c:pt>
                <c:pt idx="9">
                  <c:v>4713453271.0600843</c:v>
                </c:pt>
                <c:pt idx="10">
                  <c:v>5154809626.3200808</c:v>
                </c:pt>
                <c:pt idx="11">
                  <c:v>5501382314.1399879</c:v>
                </c:pt>
                <c:pt idx="12">
                  <c:v>4722309370.5300646</c:v>
                </c:pt>
                <c:pt idx="13">
                  <c:v>4938252871.950017</c:v>
                </c:pt>
                <c:pt idx="14">
                  <c:v>5757516067.1500406</c:v>
                </c:pt>
                <c:pt idx="15">
                  <c:v>5019792406.8999796</c:v>
                </c:pt>
                <c:pt idx="16">
                  <c:v>5208237853.1499014</c:v>
                </c:pt>
              </c:numCache>
            </c:numRef>
          </c:val>
        </c:ser>
        <c:ser>
          <c:idx val="0"/>
          <c:order val="1"/>
          <c:tx>
            <c:v>A Estados Unidos</c:v>
          </c:tx>
          <c:spPr>
            <a:ln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cat>
            <c:strLit>
              <c:ptCount val="17"/>
              <c:pt idx="0">
                <c:v>Ene11</c:v>
              </c:pt>
              <c:pt idx="1">
                <c:v>Feb11</c:v>
              </c:pt>
              <c:pt idx="2">
                <c:v>Mar11</c:v>
              </c:pt>
              <c:pt idx="3">
                <c:v>Abr11</c:v>
              </c:pt>
              <c:pt idx="4">
                <c:v>May11</c:v>
              </c:pt>
              <c:pt idx="5">
                <c:v>Jun11</c:v>
              </c:pt>
              <c:pt idx="6">
                <c:v>Jul11</c:v>
              </c:pt>
              <c:pt idx="7">
                <c:v>Ago11</c:v>
              </c:pt>
              <c:pt idx="8">
                <c:v>Sep11</c:v>
              </c:pt>
              <c:pt idx="9">
                <c:v>Oct11</c:v>
              </c:pt>
              <c:pt idx="10">
                <c:v>Nov11</c:v>
              </c:pt>
              <c:pt idx="11">
                <c:v>Dic11</c:v>
              </c:pt>
              <c:pt idx="12">
                <c:v>Ene12</c:v>
              </c:pt>
              <c:pt idx="13">
                <c:v>Feb12</c:v>
              </c:pt>
              <c:pt idx="14">
                <c:v>Mar12</c:v>
              </c:pt>
              <c:pt idx="15">
                <c:v>Abr12</c:v>
              </c:pt>
              <c:pt idx="16">
                <c:v>May12</c:v>
              </c:pt>
            </c:strLit>
          </c:cat>
          <c:val>
            <c:numRef>
              <c:f>ExpoCap!$C$16:$S$16</c:f>
              <c:numCache>
                <c:formatCode>#,##0</c:formatCode>
                <c:ptCount val="17"/>
                <c:pt idx="0">
                  <c:v>1422869192.519999</c:v>
                </c:pt>
                <c:pt idx="1">
                  <c:v>1566744360.1700003</c:v>
                </c:pt>
                <c:pt idx="2">
                  <c:v>2207767535.789999</c:v>
                </c:pt>
                <c:pt idx="3">
                  <c:v>1773118545.6700001</c:v>
                </c:pt>
                <c:pt idx="4">
                  <c:v>1498229855.7100008</c:v>
                </c:pt>
                <c:pt idx="5">
                  <c:v>1950773026.1700013</c:v>
                </c:pt>
                <c:pt idx="6">
                  <c:v>1511522523.5899973</c:v>
                </c:pt>
                <c:pt idx="7">
                  <c:v>1859923312.3399982</c:v>
                </c:pt>
                <c:pt idx="8">
                  <c:v>1811093819.3200016</c:v>
                </c:pt>
                <c:pt idx="9">
                  <c:v>1967245618.7599971</c:v>
                </c:pt>
                <c:pt idx="10">
                  <c:v>2182797771.8100038</c:v>
                </c:pt>
                <c:pt idx="11">
                  <c:v>1953129121.8899972</c:v>
                </c:pt>
                <c:pt idx="12">
                  <c:v>1721406747.8300004</c:v>
                </c:pt>
                <c:pt idx="13">
                  <c:v>1900796801.7599998</c:v>
                </c:pt>
                <c:pt idx="14">
                  <c:v>2318081643.5999961</c:v>
                </c:pt>
                <c:pt idx="15">
                  <c:v>2062814784.5700004</c:v>
                </c:pt>
                <c:pt idx="16">
                  <c:v>1613706204.5300004</c:v>
                </c:pt>
              </c:numCache>
            </c:numRef>
          </c:val>
        </c:ser>
        <c:marker val="1"/>
        <c:axId val="61144064"/>
        <c:axId val="61215872"/>
      </c:lineChart>
      <c:catAx>
        <c:axId val="61144064"/>
        <c:scaling>
          <c:orientation val="minMax"/>
        </c:scaling>
        <c:axPos val="b"/>
        <c:tickLblPos val="nextTo"/>
        <c:txPr>
          <a:bodyPr rot="-5400000" vert="horz"/>
          <a:lstStyle/>
          <a:p>
            <a:pPr>
              <a:defRPr/>
            </a:pPr>
            <a:endParaRPr lang="es-CO"/>
          </a:p>
        </c:txPr>
        <c:crossAx val="61215872"/>
        <c:crosses val="autoZero"/>
        <c:auto val="1"/>
        <c:lblAlgn val="ctr"/>
        <c:lblOffset val="100"/>
      </c:catAx>
      <c:valAx>
        <c:axId val="61215872"/>
        <c:scaling>
          <c:orientation val="minMax"/>
          <c:max val="6000000000"/>
          <c:min val="1000000000"/>
        </c:scaling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#,##0" sourceLinked="1"/>
        <c:tickLblPos val="nextTo"/>
        <c:crossAx val="611440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4203130680771203"/>
          <c:y val="0.92447738150378267"/>
          <c:w val="0.78634733158355263"/>
          <c:h val="7.4841790609507131E-2"/>
        </c:manualLayout>
      </c:layout>
    </c:legend>
    <c:plotVisOnly val="1"/>
  </c:chart>
  <c:printSettings>
    <c:headerFooter/>
    <c:pageMargins b="0.75000000000000178" l="0.70000000000000062" r="0.70000000000000062" t="0.75000000000000178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O"/>
  <c:chart>
    <c:plotArea>
      <c:layout>
        <c:manualLayout>
          <c:layoutTarget val="inner"/>
          <c:xMode val="edge"/>
          <c:yMode val="edge"/>
          <c:x val="0.19458573928258968"/>
          <c:y val="0.14985309028152324"/>
          <c:w val="0.77420581802274824"/>
          <c:h val="0.6786115845108418"/>
        </c:manualLayout>
      </c:layout>
      <c:lineChart>
        <c:grouping val="standard"/>
        <c:ser>
          <c:idx val="0"/>
          <c:order val="0"/>
          <c:tx>
            <c:v>Totales</c:v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strLit>
              <c:ptCount val="17"/>
              <c:pt idx="0">
                <c:v>Ene11</c:v>
              </c:pt>
              <c:pt idx="1">
                <c:v>Feb11</c:v>
              </c:pt>
              <c:pt idx="2">
                <c:v>Mar11</c:v>
              </c:pt>
              <c:pt idx="3">
                <c:v>Abr11</c:v>
              </c:pt>
              <c:pt idx="4">
                <c:v>May11</c:v>
              </c:pt>
              <c:pt idx="5">
                <c:v>Jun11</c:v>
              </c:pt>
              <c:pt idx="6">
                <c:v>Jul11</c:v>
              </c:pt>
              <c:pt idx="7">
                <c:v>Ago11</c:v>
              </c:pt>
              <c:pt idx="8">
                <c:v>Sep11</c:v>
              </c:pt>
              <c:pt idx="9">
                <c:v>Oct11</c:v>
              </c:pt>
              <c:pt idx="10">
                <c:v>Nov11</c:v>
              </c:pt>
              <c:pt idx="11">
                <c:v>Dic11</c:v>
              </c:pt>
              <c:pt idx="12">
                <c:v>Ene12</c:v>
              </c:pt>
              <c:pt idx="13">
                <c:v>Feb12</c:v>
              </c:pt>
              <c:pt idx="14">
                <c:v>Mar12</c:v>
              </c:pt>
              <c:pt idx="15">
                <c:v>Abr12</c:v>
              </c:pt>
              <c:pt idx="16">
                <c:v>May12</c:v>
              </c:pt>
            </c:strLit>
          </c:cat>
          <c:val>
            <c:numRef>
              <c:f>(ExpoProdSector!$C$20:$N$20,ExpoProdSector!$P$20:$T$20)</c:f>
              <c:numCache>
                <c:formatCode>#,##0</c:formatCode>
                <c:ptCount val="17"/>
                <c:pt idx="0">
                  <c:v>1422869192.519999</c:v>
                </c:pt>
                <c:pt idx="1">
                  <c:v>1566744360.1700003</c:v>
                </c:pt>
                <c:pt idx="2">
                  <c:v>2207767535.789999</c:v>
                </c:pt>
                <c:pt idx="3">
                  <c:v>1773118545.6700001</c:v>
                </c:pt>
                <c:pt idx="4">
                  <c:v>1498229855.7100008</c:v>
                </c:pt>
                <c:pt idx="5">
                  <c:v>1950773026.1700013</c:v>
                </c:pt>
                <c:pt idx="6">
                  <c:v>1511522523.5899973</c:v>
                </c:pt>
                <c:pt idx="7">
                  <c:v>1859923312.3399982</c:v>
                </c:pt>
                <c:pt idx="8">
                  <c:v>1811093819.3200016</c:v>
                </c:pt>
                <c:pt idx="9">
                  <c:v>1967245618.7599971</c:v>
                </c:pt>
                <c:pt idx="10">
                  <c:v>2182797771.8100038</c:v>
                </c:pt>
                <c:pt idx="11">
                  <c:v>1953129121.8899972</c:v>
                </c:pt>
                <c:pt idx="12">
                  <c:v>1721406747.8300004</c:v>
                </c:pt>
                <c:pt idx="13">
                  <c:v>1900796801.7599998</c:v>
                </c:pt>
                <c:pt idx="14">
                  <c:v>2318081643.5999961</c:v>
                </c:pt>
                <c:pt idx="15">
                  <c:v>2062814784.5700004</c:v>
                </c:pt>
                <c:pt idx="16">
                  <c:v>1613706204.5300004</c:v>
                </c:pt>
              </c:numCache>
            </c:numRef>
          </c:val>
        </c:ser>
        <c:ser>
          <c:idx val="1"/>
          <c:order val="1"/>
          <c:tx>
            <c:v>Agropecuarias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strLit>
              <c:ptCount val="17"/>
              <c:pt idx="0">
                <c:v>Ene11</c:v>
              </c:pt>
              <c:pt idx="1">
                <c:v>Feb11</c:v>
              </c:pt>
              <c:pt idx="2">
                <c:v>Mar11</c:v>
              </c:pt>
              <c:pt idx="3">
                <c:v>Abr11</c:v>
              </c:pt>
              <c:pt idx="4">
                <c:v>May11</c:v>
              </c:pt>
              <c:pt idx="5">
                <c:v>Jun11</c:v>
              </c:pt>
              <c:pt idx="6">
                <c:v>Jul11</c:v>
              </c:pt>
              <c:pt idx="7">
                <c:v>Ago11</c:v>
              </c:pt>
              <c:pt idx="8">
                <c:v>Sep11</c:v>
              </c:pt>
              <c:pt idx="9">
                <c:v>Oct11</c:v>
              </c:pt>
              <c:pt idx="10">
                <c:v>Nov11</c:v>
              </c:pt>
              <c:pt idx="11">
                <c:v>Dic11</c:v>
              </c:pt>
              <c:pt idx="12">
                <c:v>Ene12</c:v>
              </c:pt>
              <c:pt idx="13">
                <c:v>Feb12</c:v>
              </c:pt>
              <c:pt idx="14">
                <c:v>Mar12</c:v>
              </c:pt>
              <c:pt idx="15">
                <c:v>Abr12</c:v>
              </c:pt>
              <c:pt idx="16">
                <c:v>May12</c:v>
              </c:pt>
            </c:strLit>
          </c:cat>
          <c:val>
            <c:numRef>
              <c:f>(ExpoProdSector!$C$17:$N$17,ExpoProdSector!$P$17:$T$17)</c:f>
              <c:numCache>
                <c:formatCode>#,##0</c:formatCode>
                <c:ptCount val="17"/>
                <c:pt idx="0">
                  <c:v>256180470.16999972</c:v>
                </c:pt>
                <c:pt idx="1">
                  <c:v>233189681.17999995</c:v>
                </c:pt>
                <c:pt idx="2">
                  <c:v>244321606.57999992</c:v>
                </c:pt>
                <c:pt idx="3">
                  <c:v>225477927.4300001</c:v>
                </c:pt>
                <c:pt idx="4">
                  <c:v>264187784.62999994</c:v>
                </c:pt>
                <c:pt idx="5">
                  <c:v>231663062.60999992</c:v>
                </c:pt>
                <c:pt idx="6">
                  <c:v>169591096.89000005</c:v>
                </c:pt>
                <c:pt idx="7">
                  <c:v>178631875.66999993</c:v>
                </c:pt>
                <c:pt idx="8">
                  <c:v>158081550.71000016</c:v>
                </c:pt>
                <c:pt idx="9">
                  <c:v>170621883.66999999</c:v>
                </c:pt>
                <c:pt idx="10">
                  <c:v>241809614.59999987</c:v>
                </c:pt>
                <c:pt idx="11">
                  <c:v>223828787.66999984</c:v>
                </c:pt>
                <c:pt idx="12">
                  <c:v>247361557.09999993</c:v>
                </c:pt>
                <c:pt idx="13">
                  <c:v>181291200.55999982</c:v>
                </c:pt>
                <c:pt idx="14">
                  <c:v>253642509.44000003</c:v>
                </c:pt>
                <c:pt idx="15">
                  <c:v>144426072.74000001</c:v>
                </c:pt>
                <c:pt idx="16">
                  <c:v>222871440.5099999</c:v>
                </c:pt>
              </c:numCache>
            </c:numRef>
          </c:val>
        </c:ser>
        <c:marker val="1"/>
        <c:axId val="61179392"/>
        <c:axId val="61180928"/>
      </c:lineChart>
      <c:catAx>
        <c:axId val="61179392"/>
        <c:scaling>
          <c:orientation val="minMax"/>
        </c:scaling>
        <c:axPos val="b"/>
        <c:tickLblPos val="nextTo"/>
        <c:txPr>
          <a:bodyPr rot="-5400000" vert="horz"/>
          <a:lstStyle/>
          <a:p>
            <a:pPr>
              <a:defRPr/>
            </a:pPr>
            <a:endParaRPr lang="es-CO"/>
          </a:p>
        </c:txPr>
        <c:crossAx val="61180928"/>
        <c:crosses val="autoZero"/>
        <c:auto val="1"/>
        <c:lblAlgn val="ctr"/>
        <c:lblOffset val="100"/>
      </c:catAx>
      <c:valAx>
        <c:axId val="61180928"/>
        <c:scaling>
          <c:orientation val="minMax"/>
        </c:scaling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#,##0" sourceLinked="1"/>
        <c:tickLblPos val="nextTo"/>
        <c:crossAx val="61179392"/>
        <c:crosses val="autoZero"/>
        <c:crossBetween val="between"/>
        <c:majorUnit val="200000000"/>
      </c:valAx>
    </c:plotArea>
    <c:legend>
      <c:legendPos val="r"/>
      <c:layout>
        <c:manualLayout>
          <c:xMode val="edge"/>
          <c:yMode val="edge"/>
          <c:x val="0.19101377952755888"/>
          <c:y val="0.94745996476467842"/>
          <c:w val="0.73954177602799664"/>
          <c:h val="4.8294250889871722E-2"/>
        </c:manualLayout>
      </c:layout>
    </c:legend>
    <c:plotVisOnly val="1"/>
  </c:chart>
  <c:printSettings>
    <c:headerFooter/>
    <c:pageMargins b="0.75000000000000122" l="0.70000000000000062" r="0.70000000000000062" t="0.75000000000000122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O"/>
  <c:chart>
    <c:plotArea>
      <c:layout>
        <c:manualLayout>
          <c:layoutTarget val="inner"/>
          <c:xMode val="edge"/>
          <c:yMode val="edge"/>
          <c:x val="0.19458573928258968"/>
          <c:y val="0.14985309028152324"/>
          <c:w val="0.77420581802274846"/>
          <c:h val="0.67481287061339812"/>
        </c:manualLayout>
      </c:layout>
      <c:lineChart>
        <c:grouping val="standard"/>
        <c:ser>
          <c:idx val="0"/>
          <c:order val="0"/>
          <c:tx>
            <c:v>Totales</c:v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strLit>
              <c:ptCount val="17"/>
              <c:pt idx="0">
                <c:v>Ene11</c:v>
              </c:pt>
              <c:pt idx="1">
                <c:v>Feb11</c:v>
              </c:pt>
              <c:pt idx="2">
                <c:v>Mar11</c:v>
              </c:pt>
              <c:pt idx="3">
                <c:v>Abr11</c:v>
              </c:pt>
              <c:pt idx="4">
                <c:v>May11</c:v>
              </c:pt>
              <c:pt idx="5">
                <c:v>Jun11</c:v>
              </c:pt>
              <c:pt idx="6">
                <c:v>Jul11</c:v>
              </c:pt>
              <c:pt idx="7">
                <c:v>Ago11</c:v>
              </c:pt>
              <c:pt idx="8">
                <c:v>Sep11</c:v>
              </c:pt>
              <c:pt idx="9">
                <c:v>Oct11</c:v>
              </c:pt>
              <c:pt idx="10">
                <c:v>Nov11</c:v>
              </c:pt>
              <c:pt idx="11">
                <c:v>Dic11</c:v>
              </c:pt>
              <c:pt idx="12">
                <c:v>Ene12</c:v>
              </c:pt>
              <c:pt idx="13">
                <c:v>Feb12</c:v>
              </c:pt>
              <c:pt idx="14">
                <c:v>Mar12</c:v>
              </c:pt>
              <c:pt idx="15">
                <c:v>Abr12</c:v>
              </c:pt>
              <c:pt idx="16">
                <c:v>May12</c:v>
              </c:pt>
            </c:strLit>
          </c:cat>
          <c:val>
            <c:numRef>
              <c:f>(ExpoProdSector!$C$20:$N$20,ExpoProdSector!$P$20:$T$20)</c:f>
              <c:numCache>
                <c:formatCode>#,##0</c:formatCode>
                <c:ptCount val="17"/>
                <c:pt idx="0">
                  <c:v>1422869192.519999</c:v>
                </c:pt>
                <c:pt idx="1">
                  <c:v>1566744360.1700003</c:v>
                </c:pt>
                <c:pt idx="2">
                  <c:v>2207767535.789999</c:v>
                </c:pt>
                <c:pt idx="3">
                  <c:v>1773118545.6700001</c:v>
                </c:pt>
                <c:pt idx="4">
                  <c:v>1498229855.7100008</c:v>
                </c:pt>
                <c:pt idx="5">
                  <c:v>1950773026.1700013</c:v>
                </c:pt>
                <c:pt idx="6">
                  <c:v>1511522523.5899973</c:v>
                </c:pt>
                <c:pt idx="7">
                  <c:v>1859923312.3399982</c:v>
                </c:pt>
                <c:pt idx="8">
                  <c:v>1811093819.3200016</c:v>
                </c:pt>
                <c:pt idx="9">
                  <c:v>1967245618.7599971</c:v>
                </c:pt>
                <c:pt idx="10">
                  <c:v>2182797771.8100038</c:v>
                </c:pt>
                <c:pt idx="11">
                  <c:v>1953129121.8899972</c:v>
                </c:pt>
                <c:pt idx="12">
                  <c:v>1721406747.8300004</c:v>
                </c:pt>
                <c:pt idx="13">
                  <c:v>1900796801.7599998</c:v>
                </c:pt>
                <c:pt idx="14">
                  <c:v>2318081643.5999961</c:v>
                </c:pt>
                <c:pt idx="15">
                  <c:v>2062814784.5700004</c:v>
                </c:pt>
                <c:pt idx="16">
                  <c:v>1613706204.5300004</c:v>
                </c:pt>
              </c:numCache>
            </c:numRef>
          </c:val>
        </c:ser>
        <c:ser>
          <c:idx val="1"/>
          <c:order val="1"/>
          <c:tx>
            <c:v>Agropecuarias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strLit>
              <c:ptCount val="17"/>
              <c:pt idx="0">
                <c:v>Ene11</c:v>
              </c:pt>
              <c:pt idx="1">
                <c:v>Feb11</c:v>
              </c:pt>
              <c:pt idx="2">
                <c:v>Mar11</c:v>
              </c:pt>
              <c:pt idx="3">
                <c:v>Abr11</c:v>
              </c:pt>
              <c:pt idx="4">
                <c:v>May11</c:v>
              </c:pt>
              <c:pt idx="5">
                <c:v>Jun11</c:v>
              </c:pt>
              <c:pt idx="6">
                <c:v>Jul11</c:v>
              </c:pt>
              <c:pt idx="7">
                <c:v>Ago11</c:v>
              </c:pt>
              <c:pt idx="8">
                <c:v>Sep11</c:v>
              </c:pt>
              <c:pt idx="9">
                <c:v>Oct11</c:v>
              </c:pt>
              <c:pt idx="10">
                <c:v>Nov11</c:v>
              </c:pt>
              <c:pt idx="11">
                <c:v>Dic11</c:v>
              </c:pt>
              <c:pt idx="12">
                <c:v>Ene12</c:v>
              </c:pt>
              <c:pt idx="13">
                <c:v>Feb12</c:v>
              </c:pt>
              <c:pt idx="14">
                <c:v>Mar12</c:v>
              </c:pt>
              <c:pt idx="15">
                <c:v>Abr12</c:v>
              </c:pt>
              <c:pt idx="16">
                <c:v>May12</c:v>
              </c:pt>
            </c:strLit>
          </c:cat>
          <c:val>
            <c:numRef>
              <c:f>(ExpoProdSector!$C$17:$N$17,ExpoProdSector!$P$17:$T$17)</c:f>
              <c:numCache>
                <c:formatCode>#,##0</c:formatCode>
                <c:ptCount val="17"/>
                <c:pt idx="0">
                  <c:v>256180470.16999972</c:v>
                </c:pt>
                <c:pt idx="1">
                  <c:v>233189681.17999995</c:v>
                </c:pt>
                <c:pt idx="2">
                  <c:v>244321606.57999992</c:v>
                </c:pt>
                <c:pt idx="3">
                  <c:v>225477927.4300001</c:v>
                </c:pt>
                <c:pt idx="4">
                  <c:v>264187784.62999994</c:v>
                </c:pt>
                <c:pt idx="5">
                  <c:v>231663062.60999992</c:v>
                </c:pt>
                <c:pt idx="6">
                  <c:v>169591096.89000005</c:v>
                </c:pt>
                <c:pt idx="7">
                  <c:v>178631875.66999993</c:v>
                </c:pt>
                <c:pt idx="8">
                  <c:v>158081550.71000016</c:v>
                </c:pt>
                <c:pt idx="9">
                  <c:v>170621883.66999999</c:v>
                </c:pt>
                <c:pt idx="10">
                  <c:v>241809614.59999987</c:v>
                </c:pt>
                <c:pt idx="11">
                  <c:v>223828787.66999984</c:v>
                </c:pt>
                <c:pt idx="12">
                  <c:v>247361557.09999993</c:v>
                </c:pt>
                <c:pt idx="13">
                  <c:v>181291200.55999982</c:v>
                </c:pt>
                <c:pt idx="14">
                  <c:v>253642509.44000003</c:v>
                </c:pt>
                <c:pt idx="15">
                  <c:v>144426072.74000001</c:v>
                </c:pt>
                <c:pt idx="16">
                  <c:v>222871440.5099999</c:v>
                </c:pt>
              </c:numCache>
            </c:numRef>
          </c:val>
        </c:ser>
        <c:marker val="1"/>
        <c:axId val="61193216"/>
        <c:axId val="66908928"/>
      </c:lineChart>
      <c:catAx>
        <c:axId val="61193216"/>
        <c:scaling>
          <c:orientation val="minMax"/>
        </c:scaling>
        <c:axPos val="b"/>
        <c:tickLblPos val="nextTo"/>
        <c:txPr>
          <a:bodyPr rot="-5400000" vert="horz"/>
          <a:lstStyle/>
          <a:p>
            <a:pPr>
              <a:defRPr/>
            </a:pPr>
            <a:endParaRPr lang="es-CO"/>
          </a:p>
        </c:txPr>
        <c:crossAx val="66908928"/>
        <c:crosses val="autoZero"/>
        <c:auto val="1"/>
        <c:lblAlgn val="ctr"/>
        <c:lblOffset val="100"/>
      </c:catAx>
      <c:valAx>
        <c:axId val="66908928"/>
        <c:scaling>
          <c:orientation val="minMax"/>
        </c:scaling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#,##0" sourceLinked="1"/>
        <c:tickLblPos val="nextTo"/>
        <c:crossAx val="61193216"/>
        <c:crosses val="autoZero"/>
        <c:crossBetween val="between"/>
        <c:majorUnit val="200000000"/>
      </c:valAx>
    </c:plotArea>
    <c:legend>
      <c:legendPos val="r"/>
      <c:layout>
        <c:manualLayout>
          <c:xMode val="edge"/>
          <c:yMode val="edge"/>
          <c:x val="0.19101377952755888"/>
          <c:y val="0.94745996476467842"/>
          <c:w val="0.73954177602799664"/>
          <c:h val="4.8294250889871722E-2"/>
        </c:manualLayout>
      </c:layout>
    </c:legend>
    <c:plotVisOnly val="1"/>
  </c:chart>
  <c:printSettings>
    <c:headerFooter/>
    <c:pageMargins b="0.75000000000000144" l="0.70000000000000062" r="0.70000000000000062" t="0.75000000000000144" header="0.30000000000000032" footer="0.30000000000000032"/>
    <c:pageSetup orientation="portrait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O"/>
  <c:chart>
    <c:plotArea>
      <c:layout>
        <c:manualLayout>
          <c:layoutTarget val="inner"/>
          <c:xMode val="edge"/>
          <c:yMode val="edge"/>
          <c:x val="0.22005946743192156"/>
          <c:y val="0.15069130767540459"/>
          <c:w val="0.75808530183727019"/>
          <c:h val="0.63288528707061864"/>
        </c:manualLayout>
      </c:layout>
      <c:lineChart>
        <c:grouping val="standard"/>
        <c:ser>
          <c:idx val="1"/>
          <c:order val="0"/>
          <c:tx>
            <c:v>Totales</c:v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strLit>
              <c:ptCount val="17"/>
              <c:pt idx="0">
                <c:v>Ene11</c:v>
              </c:pt>
              <c:pt idx="1">
                <c:v>Feb11</c:v>
              </c:pt>
              <c:pt idx="2">
                <c:v>Mar11</c:v>
              </c:pt>
              <c:pt idx="3">
                <c:v>Abr11</c:v>
              </c:pt>
              <c:pt idx="4">
                <c:v>May11</c:v>
              </c:pt>
              <c:pt idx="5">
                <c:v>Jun11</c:v>
              </c:pt>
              <c:pt idx="6">
                <c:v>Jul11</c:v>
              </c:pt>
              <c:pt idx="7">
                <c:v>Ago11</c:v>
              </c:pt>
              <c:pt idx="8">
                <c:v>Sep11</c:v>
              </c:pt>
              <c:pt idx="9">
                <c:v>Oct11</c:v>
              </c:pt>
              <c:pt idx="10">
                <c:v>Nov11</c:v>
              </c:pt>
              <c:pt idx="11">
                <c:v>Dic11</c:v>
              </c:pt>
              <c:pt idx="12">
                <c:v>Ene12</c:v>
              </c:pt>
              <c:pt idx="13">
                <c:v>Feb12</c:v>
              </c:pt>
              <c:pt idx="14">
                <c:v>Mar12</c:v>
              </c:pt>
              <c:pt idx="15">
                <c:v>Abr12</c:v>
              </c:pt>
              <c:pt idx="16">
                <c:v>May12</c:v>
              </c:pt>
            </c:strLit>
          </c:cat>
          <c:val>
            <c:numRef>
              <c:f>(ImpoProd!$C$20:$N$20,ImpoProd!$P$20:$T$20)</c:f>
              <c:numCache>
                <c:formatCode>#,##0</c:formatCode>
                <c:ptCount val="17"/>
                <c:pt idx="0">
                  <c:v>3769071385.8300347</c:v>
                </c:pt>
                <c:pt idx="1">
                  <c:v>3775564052.2200031</c:v>
                </c:pt>
                <c:pt idx="2">
                  <c:v>4644660120.8999462</c:v>
                </c:pt>
                <c:pt idx="3">
                  <c:v>4206223566.7700343</c:v>
                </c:pt>
                <c:pt idx="4">
                  <c:v>4931275219.1599684</c:v>
                </c:pt>
                <c:pt idx="5">
                  <c:v>4552700270.2499952</c:v>
                </c:pt>
                <c:pt idx="6">
                  <c:v>4564257940.310009</c:v>
                </c:pt>
                <c:pt idx="7">
                  <c:v>4756833171.2200136</c:v>
                </c:pt>
                <c:pt idx="8">
                  <c:v>5067096495.6600056</c:v>
                </c:pt>
                <c:pt idx="9">
                  <c:v>4842017640.0899057</c:v>
                </c:pt>
                <c:pt idx="10">
                  <c:v>5060493820.5000277</c:v>
                </c:pt>
                <c:pt idx="11">
                  <c:v>4504628481.4500885</c:v>
                </c:pt>
                <c:pt idx="12">
                  <c:v>4420536163.159997</c:v>
                </c:pt>
                <c:pt idx="13">
                  <c:v>4528063830.6899862</c:v>
                </c:pt>
                <c:pt idx="14">
                  <c:v>4899682643.4100618</c:v>
                </c:pt>
                <c:pt idx="15">
                  <c:v>4458717024.3300734</c:v>
                </c:pt>
                <c:pt idx="16">
                  <c:v>5446678318.4800539</c:v>
                </c:pt>
              </c:numCache>
            </c:numRef>
          </c:val>
        </c:ser>
        <c:ser>
          <c:idx val="0"/>
          <c:order val="1"/>
          <c:tx>
            <c:v>De Estados Unidos</c:v>
          </c:tx>
          <c:spPr>
            <a:ln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cat>
            <c:strLit>
              <c:ptCount val="17"/>
              <c:pt idx="0">
                <c:v>Ene11</c:v>
              </c:pt>
              <c:pt idx="1">
                <c:v>Feb11</c:v>
              </c:pt>
              <c:pt idx="2">
                <c:v>Mar11</c:v>
              </c:pt>
              <c:pt idx="3">
                <c:v>Abr11</c:v>
              </c:pt>
              <c:pt idx="4">
                <c:v>May11</c:v>
              </c:pt>
              <c:pt idx="5">
                <c:v>Jun11</c:v>
              </c:pt>
              <c:pt idx="6">
                <c:v>Jul11</c:v>
              </c:pt>
              <c:pt idx="7">
                <c:v>Ago11</c:v>
              </c:pt>
              <c:pt idx="8">
                <c:v>Sep11</c:v>
              </c:pt>
              <c:pt idx="9">
                <c:v>Oct11</c:v>
              </c:pt>
              <c:pt idx="10">
                <c:v>Nov11</c:v>
              </c:pt>
              <c:pt idx="11">
                <c:v>Dic11</c:v>
              </c:pt>
              <c:pt idx="12">
                <c:v>Ene12</c:v>
              </c:pt>
              <c:pt idx="13">
                <c:v>Feb12</c:v>
              </c:pt>
              <c:pt idx="14">
                <c:v>Mar12</c:v>
              </c:pt>
              <c:pt idx="15">
                <c:v>Abr12</c:v>
              </c:pt>
              <c:pt idx="16">
                <c:v>May12</c:v>
              </c:pt>
            </c:strLit>
          </c:cat>
          <c:val>
            <c:numRef>
              <c:f>(ImpoProd!$C$17:$N$17,ImpoProd!$P$17:$T$17)</c:f>
              <c:numCache>
                <c:formatCode>#,##0</c:formatCode>
                <c:ptCount val="17"/>
                <c:pt idx="0">
                  <c:v>1096573432.6700025</c:v>
                </c:pt>
                <c:pt idx="1">
                  <c:v>1116827967.6999981</c:v>
                </c:pt>
                <c:pt idx="2">
                  <c:v>1207611145.2399981</c:v>
                </c:pt>
                <c:pt idx="3">
                  <c:v>1228593617.7900021</c:v>
                </c:pt>
                <c:pt idx="4">
                  <c:v>1329185657.5599985</c:v>
                </c:pt>
                <c:pt idx="5">
                  <c:v>1112850981.1899991</c:v>
                </c:pt>
                <c:pt idx="6">
                  <c:v>1081734647.4800005</c:v>
                </c:pt>
                <c:pt idx="7">
                  <c:v>983823036.36999488</c:v>
                </c:pt>
                <c:pt idx="8">
                  <c:v>1249083768.6199987</c:v>
                </c:pt>
                <c:pt idx="9">
                  <c:v>1079027571.6500008</c:v>
                </c:pt>
                <c:pt idx="10">
                  <c:v>1171619158.8200009</c:v>
                </c:pt>
                <c:pt idx="11">
                  <c:v>936650169.28999996</c:v>
                </c:pt>
                <c:pt idx="12">
                  <c:v>1189511680.7900014</c:v>
                </c:pt>
                <c:pt idx="13">
                  <c:v>1072056937.0299979</c:v>
                </c:pt>
                <c:pt idx="14">
                  <c:v>1049688546.3199993</c:v>
                </c:pt>
                <c:pt idx="15">
                  <c:v>1004044482.7399988</c:v>
                </c:pt>
                <c:pt idx="16">
                  <c:v>1318729624.0699999</c:v>
                </c:pt>
              </c:numCache>
            </c:numRef>
          </c:val>
        </c:ser>
        <c:marker val="1"/>
        <c:axId val="67032192"/>
        <c:axId val="67033728"/>
      </c:lineChart>
      <c:catAx>
        <c:axId val="67032192"/>
        <c:scaling>
          <c:orientation val="minMax"/>
        </c:scaling>
        <c:axPos val="b"/>
        <c:tickLblPos val="nextTo"/>
        <c:txPr>
          <a:bodyPr rot="-5400000" vert="horz"/>
          <a:lstStyle/>
          <a:p>
            <a:pPr>
              <a:defRPr/>
            </a:pPr>
            <a:endParaRPr lang="es-CO"/>
          </a:p>
        </c:txPr>
        <c:crossAx val="67033728"/>
        <c:crosses val="autoZero"/>
        <c:auto val="1"/>
        <c:lblAlgn val="ctr"/>
        <c:lblOffset val="100"/>
      </c:catAx>
      <c:valAx>
        <c:axId val="67033728"/>
        <c:scaling>
          <c:orientation val="minMax"/>
        </c:scaling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#,##0" sourceLinked="1"/>
        <c:tickLblPos val="nextTo"/>
        <c:crossAx val="67032192"/>
        <c:crosses val="autoZero"/>
        <c:crossBetween val="between"/>
        <c:majorUnit val="1000000000"/>
      </c:valAx>
    </c:plotArea>
    <c:legend>
      <c:legendPos val="r"/>
      <c:layout>
        <c:manualLayout>
          <c:xMode val="edge"/>
          <c:yMode val="edge"/>
          <c:x val="0.1515971128608932"/>
          <c:y val="0.9023939195100612"/>
          <c:w val="0.7845139982502165"/>
          <c:h val="9.3360309128025745E-2"/>
        </c:manualLayout>
      </c:layout>
    </c:legend>
    <c:plotVisOnly val="1"/>
  </c:chart>
  <c:printSettings>
    <c:headerFooter/>
    <c:pageMargins b="0.75000000000000167" l="0.70000000000000062" r="0.70000000000000062" t="0.75000000000000167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O"/>
  <c:chart>
    <c:plotArea>
      <c:layout>
        <c:manualLayout>
          <c:layoutTarget val="inner"/>
          <c:xMode val="edge"/>
          <c:yMode val="edge"/>
          <c:x val="0.2126036816147773"/>
          <c:y val="0.13768885416628859"/>
          <c:w val="0.7873963183852225"/>
          <c:h val="0.66806090689090669"/>
        </c:manualLayout>
      </c:layout>
      <c:lineChart>
        <c:grouping val="standard"/>
        <c:ser>
          <c:idx val="1"/>
          <c:order val="0"/>
          <c:tx>
            <c:v>Totales</c:v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strLit>
              <c:ptCount val="17"/>
              <c:pt idx="0">
                <c:v>Ene11</c:v>
              </c:pt>
              <c:pt idx="1">
                <c:v>Feb11</c:v>
              </c:pt>
              <c:pt idx="2">
                <c:v>Mar11</c:v>
              </c:pt>
              <c:pt idx="3">
                <c:v>Abr11</c:v>
              </c:pt>
              <c:pt idx="4">
                <c:v>May11</c:v>
              </c:pt>
              <c:pt idx="5">
                <c:v>Jun11</c:v>
              </c:pt>
              <c:pt idx="6">
                <c:v>Jul11</c:v>
              </c:pt>
              <c:pt idx="7">
                <c:v>Ago11</c:v>
              </c:pt>
              <c:pt idx="8">
                <c:v>Sep11</c:v>
              </c:pt>
              <c:pt idx="9">
                <c:v>Oct11</c:v>
              </c:pt>
              <c:pt idx="10">
                <c:v>Nov11</c:v>
              </c:pt>
              <c:pt idx="11">
                <c:v>Dic11</c:v>
              </c:pt>
              <c:pt idx="12">
                <c:v>Ene12</c:v>
              </c:pt>
              <c:pt idx="13">
                <c:v>Feb12</c:v>
              </c:pt>
              <c:pt idx="14">
                <c:v>Mar12</c:v>
              </c:pt>
              <c:pt idx="15">
                <c:v>Abr12</c:v>
              </c:pt>
              <c:pt idx="16">
                <c:v>May12</c:v>
              </c:pt>
            </c:strLit>
          </c:cat>
          <c:val>
            <c:numRef>
              <c:f>(ImpoPart!$C$20:$N$20,ImpoPart!$P$20:$T$20)</c:f>
              <c:numCache>
                <c:formatCode>#,##0</c:formatCode>
                <c:ptCount val="17"/>
                <c:pt idx="0">
                  <c:v>3769071385.8300347</c:v>
                </c:pt>
                <c:pt idx="1">
                  <c:v>3775564052.2200031</c:v>
                </c:pt>
                <c:pt idx="2">
                  <c:v>4644660120.8999462</c:v>
                </c:pt>
                <c:pt idx="3">
                  <c:v>4206223566.7700343</c:v>
                </c:pt>
                <c:pt idx="4">
                  <c:v>4931275219.1599684</c:v>
                </c:pt>
                <c:pt idx="5">
                  <c:v>4552700270.2499952</c:v>
                </c:pt>
                <c:pt idx="6">
                  <c:v>4564257940.310009</c:v>
                </c:pt>
                <c:pt idx="7">
                  <c:v>4756833171.2200136</c:v>
                </c:pt>
                <c:pt idx="8">
                  <c:v>5067096495.6600056</c:v>
                </c:pt>
                <c:pt idx="9">
                  <c:v>4842017640.0899057</c:v>
                </c:pt>
                <c:pt idx="10">
                  <c:v>5060493820.5000277</c:v>
                </c:pt>
                <c:pt idx="11">
                  <c:v>4504628481.4500885</c:v>
                </c:pt>
                <c:pt idx="12">
                  <c:v>4420536163.159997</c:v>
                </c:pt>
                <c:pt idx="13">
                  <c:v>4528063830.6899862</c:v>
                </c:pt>
                <c:pt idx="14">
                  <c:v>4899682643.4100618</c:v>
                </c:pt>
                <c:pt idx="15">
                  <c:v>4458717024.3300734</c:v>
                </c:pt>
                <c:pt idx="16">
                  <c:v>5446678318.4800539</c:v>
                </c:pt>
              </c:numCache>
            </c:numRef>
          </c:val>
        </c:ser>
        <c:ser>
          <c:idx val="0"/>
          <c:order val="1"/>
          <c:tx>
            <c:v>De Estados Unidos</c:v>
          </c:tx>
          <c:spPr>
            <a:ln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cat>
            <c:strLit>
              <c:ptCount val="17"/>
              <c:pt idx="0">
                <c:v>Ene11</c:v>
              </c:pt>
              <c:pt idx="1">
                <c:v>Feb11</c:v>
              </c:pt>
              <c:pt idx="2">
                <c:v>Mar11</c:v>
              </c:pt>
              <c:pt idx="3">
                <c:v>Abr11</c:v>
              </c:pt>
              <c:pt idx="4">
                <c:v>May11</c:v>
              </c:pt>
              <c:pt idx="5">
                <c:v>Jun11</c:v>
              </c:pt>
              <c:pt idx="6">
                <c:v>Jul11</c:v>
              </c:pt>
              <c:pt idx="7">
                <c:v>Ago11</c:v>
              </c:pt>
              <c:pt idx="8">
                <c:v>Sep11</c:v>
              </c:pt>
              <c:pt idx="9">
                <c:v>Oct11</c:v>
              </c:pt>
              <c:pt idx="10">
                <c:v>Nov11</c:v>
              </c:pt>
              <c:pt idx="11">
                <c:v>Dic11</c:v>
              </c:pt>
              <c:pt idx="12">
                <c:v>Ene12</c:v>
              </c:pt>
              <c:pt idx="13">
                <c:v>Feb12</c:v>
              </c:pt>
              <c:pt idx="14">
                <c:v>Mar12</c:v>
              </c:pt>
              <c:pt idx="15">
                <c:v>Abr12</c:v>
              </c:pt>
              <c:pt idx="16">
                <c:v>May12</c:v>
              </c:pt>
            </c:strLit>
          </c:cat>
          <c:val>
            <c:numRef>
              <c:f>(ImpoPart!$C$17:$N$17,ImpoPart!$P$17:$T$17)</c:f>
              <c:numCache>
                <c:formatCode>#,##0</c:formatCode>
                <c:ptCount val="17"/>
                <c:pt idx="0">
                  <c:v>1096573432.6700025</c:v>
                </c:pt>
                <c:pt idx="1">
                  <c:v>1116827967.6999981</c:v>
                </c:pt>
                <c:pt idx="2">
                  <c:v>1207611145.2399981</c:v>
                </c:pt>
                <c:pt idx="3">
                  <c:v>1228593617.7900021</c:v>
                </c:pt>
                <c:pt idx="4">
                  <c:v>1329185657.5599985</c:v>
                </c:pt>
                <c:pt idx="5">
                  <c:v>1112850981.1899991</c:v>
                </c:pt>
                <c:pt idx="6">
                  <c:v>1081734647.4800005</c:v>
                </c:pt>
                <c:pt idx="7">
                  <c:v>983823036.36999488</c:v>
                </c:pt>
                <c:pt idx="8">
                  <c:v>1249083768.6199987</c:v>
                </c:pt>
                <c:pt idx="9">
                  <c:v>1079027571.6500008</c:v>
                </c:pt>
                <c:pt idx="10">
                  <c:v>1171619158.8200009</c:v>
                </c:pt>
                <c:pt idx="11">
                  <c:v>936650169.28999996</c:v>
                </c:pt>
                <c:pt idx="12">
                  <c:v>1189511680.7900014</c:v>
                </c:pt>
                <c:pt idx="13">
                  <c:v>1072056937.0299979</c:v>
                </c:pt>
                <c:pt idx="14">
                  <c:v>1049688546.3199993</c:v>
                </c:pt>
                <c:pt idx="15">
                  <c:v>1004044482.7399988</c:v>
                </c:pt>
                <c:pt idx="16">
                  <c:v>1318729624.0699999</c:v>
                </c:pt>
              </c:numCache>
            </c:numRef>
          </c:val>
        </c:ser>
        <c:marker val="1"/>
        <c:axId val="67066880"/>
        <c:axId val="67150592"/>
      </c:lineChart>
      <c:catAx>
        <c:axId val="67066880"/>
        <c:scaling>
          <c:orientation val="minMax"/>
        </c:scaling>
        <c:axPos val="b"/>
        <c:numFmt formatCode="#,##0" sourceLinked="1"/>
        <c:tickLblPos val="nextTo"/>
        <c:txPr>
          <a:bodyPr rot="-5400000" vert="horz"/>
          <a:lstStyle/>
          <a:p>
            <a:pPr>
              <a:defRPr/>
            </a:pPr>
            <a:endParaRPr lang="es-CO"/>
          </a:p>
        </c:txPr>
        <c:crossAx val="67150592"/>
        <c:crosses val="autoZero"/>
        <c:auto val="1"/>
        <c:lblAlgn val="ctr"/>
        <c:lblOffset val="100"/>
      </c:catAx>
      <c:valAx>
        <c:axId val="67150592"/>
        <c:scaling>
          <c:orientation val="minMax"/>
        </c:scaling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#,##0" sourceLinked="1"/>
        <c:tickLblPos val="nextTo"/>
        <c:crossAx val="670668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9637489063866981"/>
          <c:y val="0.9440605861767275"/>
          <c:w val="0.67306955380577593"/>
          <c:h val="5.1693642461358887E-2"/>
        </c:manualLayout>
      </c:layout>
    </c:legend>
    <c:plotVisOnly val="1"/>
  </c:chart>
  <c:printSettings>
    <c:headerFooter/>
    <c:pageMargins b="0.75000000000000133" l="0.70000000000000062" r="0.70000000000000062" t="0.75000000000000133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O"/>
  <c:chart>
    <c:plotArea>
      <c:layout>
        <c:manualLayout>
          <c:layoutTarget val="inner"/>
          <c:xMode val="edge"/>
          <c:yMode val="edge"/>
          <c:x val="0.22005946743192151"/>
          <c:y val="0.15069130767540453"/>
          <c:w val="0.75808530183727019"/>
          <c:h val="0.63288528707061864"/>
        </c:manualLayout>
      </c:layout>
      <c:lineChart>
        <c:grouping val="standard"/>
        <c:ser>
          <c:idx val="1"/>
          <c:order val="0"/>
          <c:tx>
            <c:v>Totales</c:v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strLit>
              <c:ptCount val="17"/>
              <c:pt idx="0">
                <c:v>Ene11</c:v>
              </c:pt>
              <c:pt idx="1">
                <c:v>Feb11</c:v>
              </c:pt>
              <c:pt idx="2">
                <c:v>Mar11</c:v>
              </c:pt>
              <c:pt idx="3">
                <c:v>Abr11</c:v>
              </c:pt>
              <c:pt idx="4">
                <c:v>May11</c:v>
              </c:pt>
              <c:pt idx="5">
                <c:v>Jun11</c:v>
              </c:pt>
              <c:pt idx="6">
                <c:v>Jul11</c:v>
              </c:pt>
              <c:pt idx="7">
                <c:v>Ago11</c:v>
              </c:pt>
              <c:pt idx="8">
                <c:v>Sep11</c:v>
              </c:pt>
              <c:pt idx="9">
                <c:v>Oct11</c:v>
              </c:pt>
              <c:pt idx="10">
                <c:v>Nov11</c:v>
              </c:pt>
              <c:pt idx="11">
                <c:v>Dic11</c:v>
              </c:pt>
              <c:pt idx="12">
                <c:v>Ene12</c:v>
              </c:pt>
              <c:pt idx="13">
                <c:v>Feb12</c:v>
              </c:pt>
              <c:pt idx="14">
                <c:v>Mar12</c:v>
              </c:pt>
              <c:pt idx="15">
                <c:v>Abr12</c:v>
              </c:pt>
              <c:pt idx="16">
                <c:v>May12</c:v>
              </c:pt>
            </c:strLit>
          </c:cat>
          <c:val>
            <c:numRef>
              <c:f>ImpoCap!$C$18:$S$18</c:f>
              <c:numCache>
                <c:formatCode>#,##0</c:formatCode>
                <c:ptCount val="17"/>
                <c:pt idx="0">
                  <c:v>3769071385.8300347</c:v>
                </c:pt>
                <c:pt idx="1">
                  <c:v>3775564052.2200031</c:v>
                </c:pt>
                <c:pt idx="2">
                  <c:v>4644660120.8999462</c:v>
                </c:pt>
                <c:pt idx="3">
                  <c:v>4206223566.7700343</c:v>
                </c:pt>
                <c:pt idx="4">
                  <c:v>4931275219.1599684</c:v>
                </c:pt>
                <c:pt idx="5">
                  <c:v>4552700270.2499952</c:v>
                </c:pt>
                <c:pt idx="6">
                  <c:v>4564257940.310009</c:v>
                </c:pt>
                <c:pt idx="7">
                  <c:v>4756833171.2200136</c:v>
                </c:pt>
                <c:pt idx="8">
                  <c:v>5067096495.6600056</c:v>
                </c:pt>
                <c:pt idx="9">
                  <c:v>4842017640.0899057</c:v>
                </c:pt>
                <c:pt idx="10">
                  <c:v>5060493820.5000277</c:v>
                </c:pt>
                <c:pt idx="11">
                  <c:v>4504628481.4500885</c:v>
                </c:pt>
                <c:pt idx="12">
                  <c:v>4420536163.159997</c:v>
                </c:pt>
                <c:pt idx="13">
                  <c:v>4528063830.6899862</c:v>
                </c:pt>
                <c:pt idx="14">
                  <c:v>4899682643.4100618</c:v>
                </c:pt>
                <c:pt idx="15">
                  <c:v>4458717024.3300734</c:v>
                </c:pt>
                <c:pt idx="16">
                  <c:v>5446678318.4800539</c:v>
                </c:pt>
              </c:numCache>
            </c:numRef>
          </c:val>
        </c:ser>
        <c:ser>
          <c:idx val="0"/>
          <c:order val="1"/>
          <c:tx>
            <c:v>De Estados Unidos</c:v>
          </c:tx>
          <c:spPr>
            <a:ln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cat>
            <c:strLit>
              <c:ptCount val="17"/>
              <c:pt idx="0">
                <c:v>Ene11</c:v>
              </c:pt>
              <c:pt idx="1">
                <c:v>Feb11</c:v>
              </c:pt>
              <c:pt idx="2">
                <c:v>Mar11</c:v>
              </c:pt>
              <c:pt idx="3">
                <c:v>Abr11</c:v>
              </c:pt>
              <c:pt idx="4">
                <c:v>May11</c:v>
              </c:pt>
              <c:pt idx="5">
                <c:v>Jun11</c:v>
              </c:pt>
              <c:pt idx="6">
                <c:v>Jul11</c:v>
              </c:pt>
              <c:pt idx="7">
                <c:v>Ago11</c:v>
              </c:pt>
              <c:pt idx="8">
                <c:v>Sep11</c:v>
              </c:pt>
              <c:pt idx="9">
                <c:v>Oct11</c:v>
              </c:pt>
              <c:pt idx="10">
                <c:v>Nov11</c:v>
              </c:pt>
              <c:pt idx="11">
                <c:v>Dic11</c:v>
              </c:pt>
              <c:pt idx="12">
                <c:v>Ene12</c:v>
              </c:pt>
              <c:pt idx="13">
                <c:v>Feb12</c:v>
              </c:pt>
              <c:pt idx="14">
                <c:v>Mar12</c:v>
              </c:pt>
              <c:pt idx="15">
                <c:v>Abr12</c:v>
              </c:pt>
              <c:pt idx="16">
                <c:v>May12</c:v>
              </c:pt>
            </c:strLit>
          </c:cat>
          <c:val>
            <c:numRef>
              <c:f>ImpoCap!$C$16:$S$16</c:f>
              <c:numCache>
                <c:formatCode>#,##0</c:formatCode>
                <c:ptCount val="17"/>
                <c:pt idx="0">
                  <c:v>1096573432.6700025</c:v>
                </c:pt>
                <c:pt idx="1">
                  <c:v>1116827967.6999981</c:v>
                </c:pt>
                <c:pt idx="2">
                  <c:v>1207611145.2399981</c:v>
                </c:pt>
                <c:pt idx="3">
                  <c:v>1228593617.7900021</c:v>
                </c:pt>
                <c:pt idx="4">
                  <c:v>1329185657.5599985</c:v>
                </c:pt>
                <c:pt idx="5">
                  <c:v>1112850981.1899991</c:v>
                </c:pt>
                <c:pt idx="6">
                  <c:v>1081734647.4800005</c:v>
                </c:pt>
                <c:pt idx="7">
                  <c:v>983823036.36999488</c:v>
                </c:pt>
                <c:pt idx="8">
                  <c:v>1249083768.6199987</c:v>
                </c:pt>
                <c:pt idx="9">
                  <c:v>1079027571.6500008</c:v>
                </c:pt>
                <c:pt idx="10">
                  <c:v>1171619158.8200009</c:v>
                </c:pt>
                <c:pt idx="11">
                  <c:v>936650169.28999996</c:v>
                </c:pt>
                <c:pt idx="12">
                  <c:v>1189511680.7900014</c:v>
                </c:pt>
                <c:pt idx="13">
                  <c:v>1072056937.0299979</c:v>
                </c:pt>
                <c:pt idx="14">
                  <c:v>1049688546.3199993</c:v>
                </c:pt>
                <c:pt idx="15">
                  <c:v>1004044482.7399988</c:v>
                </c:pt>
                <c:pt idx="16">
                  <c:v>1318729624.0699999</c:v>
                </c:pt>
              </c:numCache>
            </c:numRef>
          </c:val>
        </c:ser>
        <c:marker val="1"/>
        <c:axId val="67171456"/>
        <c:axId val="67172992"/>
      </c:lineChart>
      <c:catAx>
        <c:axId val="67171456"/>
        <c:scaling>
          <c:orientation val="minMax"/>
        </c:scaling>
        <c:axPos val="b"/>
        <c:tickLblPos val="nextTo"/>
        <c:txPr>
          <a:bodyPr rot="-5400000" vert="horz"/>
          <a:lstStyle/>
          <a:p>
            <a:pPr>
              <a:defRPr/>
            </a:pPr>
            <a:endParaRPr lang="es-CO"/>
          </a:p>
        </c:txPr>
        <c:crossAx val="67172992"/>
        <c:crosses val="autoZero"/>
        <c:auto val="1"/>
        <c:lblAlgn val="ctr"/>
        <c:lblOffset val="100"/>
      </c:catAx>
      <c:valAx>
        <c:axId val="67172992"/>
        <c:scaling>
          <c:orientation val="minMax"/>
        </c:scaling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#,##0" sourceLinked="1"/>
        <c:tickLblPos val="nextTo"/>
        <c:crossAx val="67171456"/>
        <c:crosses val="autoZero"/>
        <c:crossBetween val="between"/>
        <c:majorUnit val="1000000000"/>
      </c:valAx>
    </c:plotArea>
    <c:legend>
      <c:legendPos val="r"/>
      <c:layout>
        <c:manualLayout>
          <c:xMode val="edge"/>
          <c:yMode val="edge"/>
          <c:x val="0.15159711286089309"/>
          <c:y val="0.9023939195100612"/>
          <c:w val="0.78451399825021695"/>
          <c:h val="9.3360309128025745E-2"/>
        </c:manualLayout>
      </c:layout>
    </c:legend>
    <c:plotVisOnly val="1"/>
  </c:chart>
  <c:printSettings>
    <c:headerFooter/>
    <c:pageMargins b="0.75000000000000144" l="0.70000000000000062" r="0.70000000000000062" t="0.75000000000000144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O"/>
  <c:chart>
    <c:plotArea>
      <c:layout>
        <c:manualLayout>
          <c:layoutTarget val="inner"/>
          <c:xMode val="edge"/>
          <c:yMode val="edge"/>
          <c:x val="0.18113551595524238"/>
          <c:y val="0.12960040709197071"/>
          <c:w val="0.81623946677717962"/>
          <c:h val="0.69403342439338056"/>
        </c:manualLayout>
      </c:layout>
      <c:lineChart>
        <c:grouping val="standard"/>
        <c:ser>
          <c:idx val="1"/>
          <c:order val="0"/>
          <c:tx>
            <c:v>Totales</c:v>
          </c:tx>
          <c:marker>
            <c:symbol val="none"/>
          </c:marker>
          <c:cat>
            <c:strLit>
              <c:ptCount val="17"/>
              <c:pt idx="0">
                <c:v>Ene11</c:v>
              </c:pt>
              <c:pt idx="1">
                <c:v>Feb11</c:v>
              </c:pt>
              <c:pt idx="2">
                <c:v>Mar11</c:v>
              </c:pt>
              <c:pt idx="3">
                <c:v>Abr11</c:v>
              </c:pt>
              <c:pt idx="4">
                <c:v>May11</c:v>
              </c:pt>
              <c:pt idx="5">
                <c:v>Jun11</c:v>
              </c:pt>
              <c:pt idx="6">
                <c:v>Jul11</c:v>
              </c:pt>
              <c:pt idx="7">
                <c:v>Ago11</c:v>
              </c:pt>
              <c:pt idx="8">
                <c:v>Sep11</c:v>
              </c:pt>
              <c:pt idx="9">
                <c:v>Oct11</c:v>
              </c:pt>
              <c:pt idx="10">
                <c:v>Nov11</c:v>
              </c:pt>
              <c:pt idx="11">
                <c:v>Dic11</c:v>
              </c:pt>
              <c:pt idx="12">
                <c:v>Ene12</c:v>
              </c:pt>
              <c:pt idx="13">
                <c:v>Feb12</c:v>
              </c:pt>
              <c:pt idx="14">
                <c:v>Mar12</c:v>
              </c:pt>
              <c:pt idx="15">
                <c:v>Abr12</c:v>
              </c:pt>
              <c:pt idx="16">
                <c:v>May12</c:v>
              </c:pt>
            </c:strLit>
          </c:cat>
          <c:val>
            <c:numRef>
              <c:f>(ImpoProdSector!$C$20:$N$20,ImpoProdSector!$P$20:$T$20)</c:f>
              <c:numCache>
                <c:formatCode>#,##0</c:formatCode>
                <c:ptCount val="17"/>
                <c:pt idx="0">
                  <c:v>1096573432.6700025</c:v>
                </c:pt>
                <c:pt idx="1">
                  <c:v>1116827967.6999981</c:v>
                </c:pt>
                <c:pt idx="2">
                  <c:v>1207611145.2399981</c:v>
                </c:pt>
                <c:pt idx="3">
                  <c:v>1228593617.7900021</c:v>
                </c:pt>
                <c:pt idx="4">
                  <c:v>1329185657.5599985</c:v>
                </c:pt>
                <c:pt idx="5">
                  <c:v>1112850981.1899991</c:v>
                </c:pt>
                <c:pt idx="6">
                  <c:v>1081734647.4800005</c:v>
                </c:pt>
                <c:pt idx="7">
                  <c:v>983823036.36999488</c:v>
                </c:pt>
                <c:pt idx="8">
                  <c:v>1249083768.6199987</c:v>
                </c:pt>
                <c:pt idx="9">
                  <c:v>1079027571.6500008</c:v>
                </c:pt>
                <c:pt idx="10">
                  <c:v>1171619158.8200009</c:v>
                </c:pt>
                <c:pt idx="11">
                  <c:v>936650169.28999996</c:v>
                </c:pt>
                <c:pt idx="12">
                  <c:v>1189511680.7900014</c:v>
                </c:pt>
                <c:pt idx="13">
                  <c:v>1072056937.0299979</c:v>
                </c:pt>
                <c:pt idx="14">
                  <c:v>1049688546.3199993</c:v>
                </c:pt>
                <c:pt idx="15">
                  <c:v>1004044482.7399988</c:v>
                </c:pt>
                <c:pt idx="16">
                  <c:v>1318729624.0699999</c:v>
                </c:pt>
              </c:numCache>
            </c:numRef>
          </c:val>
        </c:ser>
        <c:ser>
          <c:idx val="0"/>
          <c:order val="1"/>
          <c:tx>
            <c:v>Agropecuarias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strLit>
              <c:ptCount val="17"/>
              <c:pt idx="0">
                <c:v>Ene11</c:v>
              </c:pt>
              <c:pt idx="1">
                <c:v>Feb11</c:v>
              </c:pt>
              <c:pt idx="2">
                <c:v>Mar11</c:v>
              </c:pt>
              <c:pt idx="3">
                <c:v>Abr11</c:v>
              </c:pt>
              <c:pt idx="4">
                <c:v>May11</c:v>
              </c:pt>
              <c:pt idx="5">
                <c:v>Jun11</c:v>
              </c:pt>
              <c:pt idx="6">
                <c:v>Jul11</c:v>
              </c:pt>
              <c:pt idx="7">
                <c:v>Ago11</c:v>
              </c:pt>
              <c:pt idx="8">
                <c:v>Sep11</c:v>
              </c:pt>
              <c:pt idx="9">
                <c:v>Oct11</c:v>
              </c:pt>
              <c:pt idx="10">
                <c:v>Nov11</c:v>
              </c:pt>
              <c:pt idx="11">
                <c:v>Dic11</c:v>
              </c:pt>
              <c:pt idx="12">
                <c:v>Ene12</c:v>
              </c:pt>
              <c:pt idx="13">
                <c:v>Feb12</c:v>
              </c:pt>
              <c:pt idx="14">
                <c:v>Mar12</c:v>
              </c:pt>
              <c:pt idx="15">
                <c:v>Abr12</c:v>
              </c:pt>
              <c:pt idx="16">
                <c:v>May12</c:v>
              </c:pt>
            </c:strLit>
          </c:cat>
          <c:val>
            <c:numRef>
              <c:f>(ImpoProdSector!$C$17:$N$17,ImpoProdSector!$P$17:$T$17)</c:f>
              <c:numCache>
                <c:formatCode>#,##0</c:formatCode>
                <c:ptCount val="17"/>
                <c:pt idx="0">
                  <c:v>110873807.57000001</c:v>
                </c:pt>
                <c:pt idx="1">
                  <c:v>106541092.99999999</c:v>
                </c:pt>
                <c:pt idx="2">
                  <c:v>154875220.72</c:v>
                </c:pt>
                <c:pt idx="3">
                  <c:v>90448562.910000011</c:v>
                </c:pt>
                <c:pt idx="4">
                  <c:v>73545411.550000012</c:v>
                </c:pt>
                <c:pt idx="5">
                  <c:v>73149355.270000011</c:v>
                </c:pt>
                <c:pt idx="6">
                  <c:v>99105700.129999965</c:v>
                </c:pt>
                <c:pt idx="7">
                  <c:v>52055194.110000007</c:v>
                </c:pt>
                <c:pt idx="8">
                  <c:v>79852744.170000032</c:v>
                </c:pt>
                <c:pt idx="9">
                  <c:v>68688188.480000019</c:v>
                </c:pt>
                <c:pt idx="10">
                  <c:v>53671662.709999986</c:v>
                </c:pt>
                <c:pt idx="11">
                  <c:v>55124961.819999985</c:v>
                </c:pt>
                <c:pt idx="12">
                  <c:v>45863310</c:v>
                </c:pt>
                <c:pt idx="13">
                  <c:v>59220980.999999985</c:v>
                </c:pt>
                <c:pt idx="14">
                  <c:v>45692386.470000006</c:v>
                </c:pt>
                <c:pt idx="15">
                  <c:v>32415346.989999983</c:v>
                </c:pt>
                <c:pt idx="16">
                  <c:v>58490565.909999989</c:v>
                </c:pt>
              </c:numCache>
            </c:numRef>
          </c:val>
        </c:ser>
        <c:marker val="1"/>
        <c:axId val="67550208"/>
        <c:axId val="67228416"/>
      </c:lineChart>
      <c:catAx>
        <c:axId val="67550208"/>
        <c:scaling>
          <c:orientation val="minMax"/>
        </c:scaling>
        <c:axPos val="b"/>
        <c:tickLblPos val="nextTo"/>
        <c:txPr>
          <a:bodyPr rot="-5400000" vert="horz"/>
          <a:lstStyle/>
          <a:p>
            <a:pPr>
              <a:defRPr/>
            </a:pPr>
            <a:endParaRPr lang="es-CO"/>
          </a:p>
        </c:txPr>
        <c:crossAx val="67228416"/>
        <c:crosses val="autoZero"/>
        <c:auto val="1"/>
        <c:lblAlgn val="ctr"/>
        <c:lblOffset val="100"/>
      </c:catAx>
      <c:valAx>
        <c:axId val="67228416"/>
        <c:scaling>
          <c:orientation val="minMax"/>
        </c:scaling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#,##0" sourceLinked="1"/>
        <c:tickLblPos val="nextTo"/>
        <c:crossAx val="67550208"/>
        <c:crosses val="autoZero"/>
        <c:crossBetween val="between"/>
        <c:majorUnit val="100000000"/>
      </c:valAx>
    </c:plotArea>
    <c:legend>
      <c:legendPos val="r"/>
      <c:layout>
        <c:manualLayout>
          <c:xMode val="edge"/>
          <c:yMode val="edge"/>
          <c:x val="0.16404155730533684"/>
          <c:y val="0.94529621297337985"/>
          <c:w val="0.75540288713910764"/>
          <c:h val="5.1584444801542756E-2"/>
        </c:manualLayout>
      </c:layout>
    </c:legend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866775</xdr:colOff>
      <xdr:row>24</xdr:row>
      <xdr:rowOff>38099</xdr:rowOff>
    </xdr:from>
    <xdr:to>
      <xdr:col>6</xdr:col>
      <xdr:colOff>657224</xdr:colOff>
      <xdr:row>46</xdr:row>
      <xdr:rowOff>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</cdr:x>
      <cdr:y>0.03434</cdr:y>
    </cdr:from>
    <cdr:to>
      <cdr:x>0.9875</cdr:x>
      <cdr:y>0.12055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119385"/>
          <a:ext cx="5483662" cy="2997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CO" sz="1600" b="1"/>
            <a:t>Exportaciones</a:t>
          </a:r>
          <a:r>
            <a:rPr lang="es-CO" sz="1600" b="1" baseline="0"/>
            <a:t> mensuales colombianas a EEUU 2011/2012(Mayo)</a:t>
          </a:r>
          <a:endParaRPr lang="es-CO" sz="1600" b="1"/>
        </a:p>
      </cdr:txBody>
    </cdr:sp>
  </cdr:relSizeAnchor>
  <cdr:relSizeAnchor xmlns:cdr="http://schemas.openxmlformats.org/drawingml/2006/chartDrawing">
    <cdr:from>
      <cdr:x>0</cdr:x>
      <cdr:y>0.36712</cdr:y>
    </cdr:from>
    <cdr:to>
      <cdr:x>0.04209</cdr:x>
      <cdr:y>0.56712</cdr:y>
    </cdr:to>
    <cdr:sp macro="" textlink="">
      <cdr:nvSpPr>
        <cdr:cNvPr id="3" name="2 CuadroTexto"/>
        <cdr:cNvSpPr txBox="1"/>
      </cdr:nvSpPr>
      <cdr:spPr>
        <a:xfrm xmlns:a="http://schemas.openxmlformats.org/drawingml/2006/main" rot="16200000">
          <a:off x="-228600" y="1504951"/>
          <a:ext cx="695325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CO" sz="1100"/>
            <a:t>USD FOB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2686050</xdr:colOff>
      <xdr:row>23</xdr:row>
      <xdr:rowOff>57150</xdr:rowOff>
    </xdr:from>
    <xdr:to>
      <xdr:col>9</xdr:col>
      <xdr:colOff>171450</xdr:colOff>
      <xdr:row>45</xdr:row>
      <xdr:rowOff>76201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0.0359</cdr:x>
      <cdr:y>0.03192</cdr:y>
    </cdr:from>
    <cdr:to>
      <cdr:x>0.98564</cdr:x>
      <cdr:y>0.13032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90479" y="114314"/>
          <a:ext cx="5038746" cy="3524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s-CO" sz="1600" b="1"/>
            <a:t>Importaciones</a:t>
          </a:r>
          <a:r>
            <a:rPr lang="es-CO" sz="1600" b="1" baseline="0"/>
            <a:t> mensuales colombianas 2011-2012(Mayo)</a:t>
          </a:r>
          <a:endParaRPr lang="es-CO" sz="1600" b="1"/>
        </a:p>
      </cdr:txBody>
    </cdr:sp>
  </cdr:relSizeAnchor>
  <cdr:relSizeAnchor xmlns:cdr="http://schemas.openxmlformats.org/drawingml/2006/chartDrawing">
    <cdr:from>
      <cdr:x>0.0027</cdr:x>
      <cdr:y>0.35638</cdr:y>
    </cdr:from>
    <cdr:to>
      <cdr:x>0.04938</cdr:x>
      <cdr:y>0.52526</cdr:y>
    </cdr:to>
    <cdr:sp macro="" textlink="">
      <cdr:nvSpPr>
        <cdr:cNvPr id="3" name="2 CuadroTexto"/>
        <cdr:cNvSpPr txBox="1"/>
      </cdr:nvSpPr>
      <cdr:spPr>
        <a:xfrm xmlns:a="http://schemas.openxmlformats.org/drawingml/2006/main" rot="16200000">
          <a:off x="-164287" y="1454938"/>
          <a:ext cx="604834" cy="2476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CO" sz="1100"/>
            <a:t>USD CIF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3524249</xdr:colOff>
      <xdr:row>20</xdr:row>
      <xdr:rowOff>47624</xdr:rowOff>
    </xdr:from>
    <xdr:to>
      <xdr:col>8</xdr:col>
      <xdr:colOff>342900</xdr:colOff>
      <xdr:row>42</xdr:row>
      <xdr:rowOff>66675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0.04386</cdr:x>
      <cdr:y>0.02534</cdr:y>
    </cdr:from>
    <cdr:to>
      <cdr:x>0.98559</cdr:x>
      <cdr:y>0.10904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231856" y="90747"/>
          <a:ext cx="4978320" cy="2997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s-CO" sz="1600" b="1"/>
            <a:t>Importaciones</a:t>
          </a:r>
          <a:r>
            <a:rPr lang="es-CO" sz="1600" b="1" baseline="0"/>
            <a:t> mensuales colombianas 2011-2012(Mayo)</a:t>
          </a:r>
          <a:endParaRPr lang="es-CO" sz="1600" b="1"/>
        </a:p>
      </cdr:txBody>
    </cdr:sp>
  </cdr:relSizeAnchor>
  <cdr:relSizeAnchor xmlns:cdr="http://schemas.openxmlformats.org/drawingml/2006/chartDrawing">
    <cdr:from>
      <cdr:x>0</cdr:x>
      <cdr:y>0.35667</cdr:y>
    </cdr:from>
    <cdr:to>
      <cdr:x>0.05625</cdr:x>
      <cdr:y>0.51987</cdr:y>
    </cdr:to>
    <cdr:sp macro="" textlink="">
      <cdr:nvSpPr>
        <cdr:cNvPr id="3" name="2 CuadroTexto"/>
        <cdr:cNvSpPr txBox="1"/>
      </cdr:nvSpPr>
      <cdr:spPr>
        <a:xfrm xmlns:a="http://schemas.openxmlformats.org/drawingml/2006/main" rot="16200000">
          <a:off x="-143562" y="1420955"/>
          <a:ext cx="584484" cy="2973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CO" sz="1100"/>
            <a:t>USD CIF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17</xdr:row>
      <xdr:rowOff>152399</xdr:rowOff>
    </xdr:from>
    <xdr:to>
      <xdr:col>9</xdr:col>
      <xdr:colOff>238125</xdr:colOff>
      <xdr:row>40</xdr:row>
      <xdr:rowOff>9525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0.18312</cdr:x>
      <cdr:y>0.02394</cdr:y>
    </cdr:from>
    <cdr:to>
      <cdr:x>0.91634</cdr:x>
      <cdr:y>0.14667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971550" y="85725"/>
          <a:ext cx="3890047" cy="4395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s-CO" sz="1600" b="1"/>
            <a:t>Importaciones</a:t>
          </a:r>
          <a:r>
            <a:rPr lang="es-CO" sz="1600" b="1" baseline="0"/>
            <a:t> colombianas 2011-2012(Mayo)</a:t>
          </a:r>
          <a:endParaRPr lang="es-CO" sz="1600" b="1"/>
        </a:p>
      </cdr:txBody>
    </cdr:sp>
  </cdr:relSizeAnchor>
  <cdr:relSizeAnchor xmlns:cdr="http://schemas.openxmlformats.org/drawingml/2006/chartDrawing">
    <cdr:from>
      <cdr:x>0.0009</cdr:x>
      <cdr:y>0.37899</cdr:y>
    </cdr:from>
    <cdr:to>
      <cdr:x>0.04758</cdr:x>
      <cdr:y>0.49335</cdr:y>
    </cdr:to>
    <cdr:sp macro="" textlink="">
      <cdr:nvSpPr>
        <cdr:cNvPr id="3" name="2 CuadroTexto"/>
        <cdr:cNvSpPr txBox="1"/>
      </cdr:nvSpPr>
      <cdr:spPr>
        <a:xfrm xmlns:a="http://schemas.openxmlformats.org/drawingml/2006/main" rot="16200000">
          <a:off x="-76198" y="1438276"/>
          <a:ext cx="40957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CO" sz="1100"/>
            <a:t>USD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2657475</xdr:colOff>
      <xdr:row>27</xdr:row>
      <xdr:rowOff>28575</xdr:rowOff>
    </xdr:from>
    <xdr:to>
      <xdr:col>8</xdr:col>
      <xdr:colOff>695325</xdr:colOff>
      <xdr:row>50</xdr:row>
      <xdr:rowOff>38100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</cdr:x>
      <cdr:y>0.01786</cdr:y>
    </cdr:from>
    <cdr:to>
      <cdr:x>1</cdr:x>
      <cdr:y>0.09813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66675"/>
          <a:ext cx="5553075" cy="2997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s-CO" sz="1600" b="1"/>
            <a:t>Importaciones</a:t>
          </a:r>
          <a:r>
            <a:rPr lang="es-CO" sz="1600" b="1" baseline="0"/>
            <a:t> mensuales colombianas de EEUU 2011/2012(Mayo)</a:t>
          </a:r>
          <a:endParaRPr lang="es-CO" sz="1600" b="1"/>
        </a:p>
      </cdr:txBody>
    </cdr:sp>
  </cdr:relSizeAnchor>
  <cdr:relSizeAnchor xmlns:cdr="http://schemas.openxmlformats.org/drawingml/2006/chartDrawing">
    <cdr:from>
      <cdr:x>0.00082</cdr:x>
      <cdr:y>0.37628</cdr:y>
    </cdr:from>
    <cdr:to>
      <cdr:x>0.04523</cdr:x>
      <cdr:y>0.54975</cdr:y>
    </cdr:to>
    <cdr:sp macro="" textlink="">
      <cdr:nvSpPr>
        <cdr:cNvPr id="3" name="2 CuadroTexto"/>
        <cdr:cNvSpPr txBox="1"/>
      </cdr:nvSpPr>
      <cdr:spPr>
        <a:xfrm xmlns:a="http://schemas.openxmlformats.org/drawingml/2006/main" rot="16200000">
          <a:off x="-190499" y="1600200"/>
          <a:ext cx="647700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CO" sz="1100"/>
            <a:t>USD CIF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1990725</xdr:colOff>
      <xdr:row>24</xdr:row>
      <xdr:rowOff>19050</xdr:rowOff>
    </xdr:from>
    <xdr:to>
      <xdr:col>7</xdr:col>
      <xdr:colOff>676275</xdr:colOff>
      <xdr:row>47</xdr:row>
      <xdr:rowOff>28575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0.01705</cdr:x>
      <cdr:y>0.03869</cdr:y>
    </cdr:from>
    <cdr:to>
      <cdr:x>0.98311</cdr:x>
      <cdr:y>0.16208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86584" y="136363"/>
          <a:ext cx="4904516" cy="4348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CO" sz="1600" b="1"/>
            <a:t>Exportaciones</a:t>
          </a:r>
          <a:r>
            <a:rPr lang="es-CO" sz="1600" b="1" baseline="0"/>
            <a:t> mensuales colombianas 2011/2012(Mayo)</a:t>
          </a:r>
          <a:endParaRPr lang="es-CO" sz="1600" b="1"/>
        </a:p>
      </cdr:txBody>
    </cdr:sp>
  </cdr:relSizeAnchor>
  <cdr:relSizeAnchor xmlns:cdr="http://schemas.openxmlformats.org/drawingml/2006/chartDrawing">
    <cdr:from>
      <cdr:x>0.00188</cdr:x>
      <cdr:y>0.37568</cdr:y>
    </cdr:from>
    <cdr:to>
      <cdr:x>0.0527</cdr:x>
      <cdr:y>0.56062</cdr:y>
    </cdr:to>
    <cdr:sp macro="" textlink="">
      <cdr:nvSpPr>
        <cdr:cNvPr id="3" name="2 CuadroTexto"/>
        <cdr:cNvSpPr txBox="1"/>
      </cdr:nvSpPr>
      <cdr:spPr>
        <a:xfrm xmlns:a="http://schemas.openxmlformats.org/drawingml/2006/main" rot="16200000">
          <a:off x="-187359" y="1520865"/>
          <a:ext cx="651775" cy="2580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CO" sz="1100"/>
            <a:t>USD FOB</a:t>
          </a: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</cdr:x>
      <cdr:y>0.01786</cdr:y>
    </cdr:from>
    <cdr:to>
      <cdr:x>1</cdr:x>
      <cdr:y>0.09813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66675"/>
          <a:ext cx="5553075" cy="2997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s-CO" sz="1600" b="1"/>
            <a:t>Importaciones</a:t>
          </a:r>
          <a:r>
            <a:rPr lang="es-CO" sz="1600" b="1" baseline="0"/>
            <a:t> mensuales colombianas de EEUU 2011/2012(Mayo)</a:t>
          </a:r>
          <a:endParaRPr lang="es-CO" sz="1600" b="1"/>
        </a:p>
      </cdr:txBody>
    </cdr:sp>
  </cdr:relSizeAnchor>
  <cdr:relSizeAnchor xmlns:cdr="http://schemas.openxmlformats.org/drawingml/2006/chartDrawing">
    <cdr:from>
      <cdr:x>0.00082</cdr:x>
      <cdr:y>0.37628</cdr:y>
    </cdr:from>
    <cdr:to>
      <cdr:x>0.04523</cdr:x>
      <cdr:y>0.54975</cdr:y>
    </cdr:to>
    <cdr:sp macro="" textlink="">
      <cdr:nvSpPr>
        <cdr:cNvPr id="3" name="2 CuadroTexto"/>
        <cdr:cNvSpPr txBox="1"/>
      </cdr:nvSpPr>
      <cdr:spPr>
        <a:xfrm xmlns:a="http://schemas.openxmlformats.org/drawingml/2006/main" rot="16200000">
          <a:off x="-190499" y="1600200"/>
          <a:ext cx="647700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CO" sz="1100"/>
            <a:t>USD CIF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323848</xdr:colOff>
      <xdr:row>7</xdr:row>
      <xdr:rowOff>9525</xdr:rowOff>
    </xdr:from>
    <xdr:to>
      <xdr:col>21</xdr:col>
      <xdr:colOff>114300</xdr:colOff>
      <xdr:row>28</xdr:row>
      <xdr:rowOff>95250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0.118</cdr:x>
      <cdr:y>0.01366</cdr:y>
    </cdr:from>
    <cdr:to>
      <cdr:x>0.86348</cdr:x>
      <cdr:y>0.13115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706944" y="47621"/>
          <a:ext cx="4466340" cy="4095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CO" sz="1600" b="1"/>
            <a:t>Balanza comercial mensual colombiana 2011/2012(Mayo)</a:t>
          </a:r>
        </a:p>
      </cdr:txBody>
    </cdr:sp>
  </cdr:relSizeAnchor>
  <cdr:relSizeAnchor xmlns:cdr="http://schemas.openxmlformats.org/drawingml/2006/chartDrawing">
    <cdr:from>
      <cdr:x>0.00159</cdr:x>
      <cdr:y>0.43716</cdr:y>
    </cdr:from>
    <cdr:to>
      <cdr:x>0.0477</cdr:x>
      <cdr:y>0.56011</cdr:y>
    </cdr:to>
    <cdr:sp macro="" textlink="">
      <cdr:nvSpPr>
        <cdr:cNvPr id="3" name="2 CuadroTexto"/>
        <cdr:cNvSpPr txBox="1"/>
      </cdr:nvSpPr>
      <cdr:spPr>
        <a:xfrm xmlns:a="http://schemas.openxmlformats.org/drawingml/2006/main" rot="16200000">
          <a:off x="-66673" y="1600200"/>
          <a:ext cx="428625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CO" sz="1100"/>
            <a:t>USD</a:t>
          </a: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323849</xdr:colOff>
      <xdr:row>7</xdr:row>
      <xdr:rowOff>19050</xdr:rowOff>
    </xdr:from>
    <xdr:to>
      <xdr:col>11</xdr:col>
      <xdr:colOff>361951</xdr:colOff>
      <xdr:row>28</xdr:row>
      <xdr:rowOff>104775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</cdr:x>
      <cdr:y>0.01093</cdr:y>
    </cdr:from>
    <cdr:to>
      <cdr:x>0.97917</cdr:x>
      <cdr:y>0.10929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38105"/>
          <a:ext cx="5819776" cy="3428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CO" sz="1600" b="1"/>
            <a:t>Balanza comercial mensual colombiana con EEUU 2011/2012(Mayo)</a:t>
          </a:r>
        </a:p>
      </cdr:txBody>
    </cdr:sp>
  </cdr:relSizeAnchor>
  <cdr:relSizeAnchor xmlns:cdr="http://schemas.openxmlformats.org/drawingml/2006/chartDrawing">
    <cdr:from>
      <cdr:x>0.00159</cdr:x>
      <cdr:y>0.43716</cdr:y>
    </cdr:from>
    <cdr:to>
      <cdr:x>0.0477</cdr:x>
      <cdr:y>0.56011</cdr:y>
    </cdr:to>
    <cdr:sp macro="" textlink="">
      <cdr:nvSpPr>
        <cdr:cNvPr id="3" name="2 CuadroTexto"/>
        <cdr:cNvSpPr txBox="1"/>
      </cdr:nvSpPr>
      <cdr:spPr>
        <a:xfrm xmlns:a="http://schemas.openxmlformats.org/drawingml/2006/main" rot="16200000">
          <a:off x="-66673" y="1600200"/>
          <a:ext cx="428625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CO" sz="1100"/>
            <a:t>USD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2047874</xdr:colOff>
      <xdr:row>20</xdr:row>
      <xdr:rowOff>19050</xdr:rowOff>
    </xdr:from>
    <xdr:to>
      <xdr:col>6</xdr:col>
      <xdr:colOff>333374</xdr:colOff>
      <xdr:row>41</xdr:row>
      <xdr:rowOff>152401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0.0395</cdr:x>
      <cdr:y>0.01078</cdr:y>
    </cdr:from>
    <cdr:to>
      <cdr:x>0.97487</cdr:x>
      <cdr:y>0.10243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209572" y="38091"/>
          <a:ext cx="4962504" cy="3238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s-CO" sz="1600" b="1"/>
            <a:t>Exportaciones</a:t>
          </a:r>
          <a:r>
            <a:rPr lang="es-CO" sz="1600" b="1" baseline="0"/>
            <a:t> mensuales colombianas 2011/2012(Mayo)</a:t>
          </a:r>
          <a:endParaRPr lang="es-CO" sz="1600" b="1"/>
        </a:p>
      </cdr:txBody>
    </cdr:sp>
  </cdr:relSizeAnchor>
  <cdr:relSizeAnchor xmlns:cdr="http://schemas.openxmlformats.org/drawingml/2006/chartDrawing">
    <cdr:from>
      <cdr:x>4.71216E-6</cdr:x>
      <cdr:y>0.35849</cdr:y>
    </cdr:from>
    <cdr:to>
      <cdr:x>0.04488</cdr:x>
      <cdr:y>0.54177</cdr:y>
    </cdr:to>
    <cdr:sp macro="" textlink="">
      <cdr:nvSpPr>
        <cdr:cNvPr id="3" name="2 CuadroTexto"/>
        <cdr:cNvSpPr txBox="1"/>
      </cdr:nvSpPr>
      <cdr:spPr>
        <a:xfrm xmlns:a="http://schemas.openxmlformats.org/drawingml/2006/main" rot="16200000">
          <a:off x="-204765" y="1471614"/>
          <a:ext cx="647687" cy="2381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CO" sz="1100"/>
            <a:t>USD FOB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219074</xdr:colOff>
      <xdr:row>18</xdr:row>
      <xdr:rowOff>1</xdr:rowOff>
    </xdr:from>
    <xdr:to>
      <xdr:col>8</xdr:col>
      <xdr:colOff>666749</xdr:colOff>
      <xdr:row>40</xdr:row>
      <xdr:rowOff>1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0.01731</cdr:x>
      <cdr:y>0.03332</cdr:y>
    </cdr:from>
    <cdr:to>
      <cdr:x>0.99051</cdr:x>
      <cdr:y>0.12834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86878" y="118684"/>
          <a:ext cx="4885172" cy="33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CO" sz="1600" b="1"/>
            <a:t>Exportaciones</a:t>
          </a:r>
          <a:r>
            <a:rPr lang="es-CO" sz="1600" b="1" baseline="0"/>
            <a:t> mensuales colombianas 2011-2012(Mayo)</a:t>
          </a:r>
          <a:endParaRPr lang="es-CO" sz="1600" b="1"/>
        </a:p>
      </cdr:txBody>
    </cdr:sp>
  </cdr:relSizeAnchor>
  <cdr:relSizeAnchor xmlns:cdr="http://schemas.openxmlformats.org/drawingml/2006/chartDrawing">
    <cdr:from>
      <cdr:x>5.97648E-7</cdr:x>
      <cdr:y>0.36631</cdr:y>
    </cdr:from>
    <cdr:to>
      <cdr:x>0.05082</cdr:x>
      <cdr:y>0.54664</cdr:y>
    </cdr:to>
    <cdr:sp macro="" textlink="">
      <cdr:nvSpPr>
        <cdr:cNvPr id="3" name="2 CuadroTexto"/>
        <cdr:cNvSpPr txBox="1"/>
      </cdr:nvSpPr>
      <cdr:spPr>
        <a:xfrm xmlns:a="http://schemas.openxmlformats.org/drawingml/2006/main" rot="16200000">
          <a:off x="-193648" y="1498575"/>
          <a:ext cx="642402" cy="2550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CO" sz="1100"/>
            <a:t>USD FOB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2628900</xdr:colOff>
      <xdr:row>26</xdr:row>
      <xdr:rowOff>57149</xdr:rowOff>
    </xdr:from>
    <xdr:to>
      <xdr:col>8</xdr:col>
      <xdr:colOff>533400</xdr:colOff>
      <xdr:row>47</xdr:row>
      <xdr:rowOff>133349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0.0125</cdr:x>
      <cdr:y>0.02886</cdr:y>
    </cdr:from>
    <cdr:to>
      <cdr:x>1</cdr:x>
      <cdr:y>0.11507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70723" y="100343"/>
          <a:ext cx="5587127" cy="2997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CO" sz="1600" b="1"/>
            <a:t>Exportaciones</a:t>
          </a:r>
          <a:r>
            <a:rPr lang="es-CO" sz="1600" b="1" baseline="0"/>
            <a:t> mensuales colombianas a EEUU 2011/2012(Mayo)</a:t>
          </a:r>
          <a:endParaRPr lang="es-CO" sz="1600" b="1"/>
        </a:p>
      </cdr:txBody>
    </cdr:sp>
  </cdr:relSizeAnchor>
  <cdr:relSizeAnchor xmlns:cdr="http://schemas.openxmlformats.org/drawingml/2006/chartDrawing">
    <cdr:from>
      <cdr:x>0</cdr:x>
      <cdr:y>0.36712</cdr:y>
    </cdr:from>
    <cdr:to>
      <cdr:x>0.04209</cdr:x>
      <cdr:y>0.56712</cdr:y>
    </cdr:to>
    <cdr:sp macro="" textlink="">
      <cdr:nvSpPr>
        <cdr:cNvPr id="3" name="2 CuadroTexto"/>
        <cdr:cNvSpPr txBox="1"/>
      </cdr:nvSpPr>
      <cdr:spPr>
        <a:xfrm xmlns:a="http://schemas.openxmlformats.org/drawingml/2006/main" rot="16200000">
          <a:off x="-228600" y="1504951"/>
          <a:ext cx="695325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CO" sz="1100"/>
            <a:t>USD FOB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2657475</xdr:colOff>
      <xdr:row>23</xdr:row>
      <xdr:rowOff>38100</xdr:rowOff>
    </xdr:from>
    <xdr:to>
      <xdr:col>8</xdr:col>
      <xdr:colOff>466725</xdr:colOff>
      <xdr:row>43</xdr:row>
      <xdr:rowOff>142875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8"/>
  <sheetViews>
    <sheetView workbookViewId="0">
      <pane ySplit="4" topLeftCell="A5" activePane="bottomLeft" state="frozen"/>
      <selection pane="bottomLeft" activeCell="B16" sqref="B16"/>
    </sheetView>
  </sheetViews>
  <sheetFormatPr baseColWidth="10" defaultRowHeight="12.75"/>
  <cols>
    <col min="1" max="1" width="16.28515625" style="3" bestFit="1" customWidth="1"/>
    <col min="2" max="2" width="35.85546875" style="3" customWidth="1"/>
    <col min="3" max="10" width="10.85546875" style="4" customWidth="1"/>
    <col min="11" max="14" width="10.85546875" style="4" bestFit="1" customWidth="1"/>
    <col min="15" max="15" width="11.7109375" style="4" bestFit="1" customWidth="1"/>
    <col min="16" max="20" width="10.85546875" style="4" bestFit="1" customWidth="1"/>
    <col min="21" max="21" width="13.140625" style="4" customWidth="1"/>
    <col min="22" max="16384" width="11.42578125" style="3"/>
  </cols>
  <sheetData>
    <row r="1" spans="1:23" ht="23.25">
      <c r="A1" s="131" t="s">
        <v>211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</row>
    <row r="2" spans="1:23" ht="18">
      <c r="A2" s="109" t="s">
        <v>41</v>
      </c>
    </row>
    <row r="3" spans="1:23">
      <c r="A3" s="5" t="s">
        <v>36</v>
      </c>
      <c r="B3" s="2"/>
      <c r="C3" s="128">
        <v>2011</v>
      </c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30"/>
      <c r="P3" s="128">
        <v>2012</v>
      </c>
      <c r="Q3" s="129"/>
      <c r="R3" s="129"/>
      <c r="S3" s="129"/>
      <c r="T3" s="129"/>
      <c r="U3" s="130"/>
    </row>
    <row r="4" spans="1:23">
      <c r="A4" s="6" t="s">
        <v>38</v>
      </c>
      <c r="B4" s="6" t="s">
        <v>10</v>
      </c>
      <c r="C4" s="36" t="s">
        <v>11</v>
      </c>
      <c r="D4" s="7" t="s">
        <v>12</v>
      </c>
      <c r="E4" s="7" t="s">
        <v>13</v>
      </c>
      <c r="F4" s="7" t="s">
        <v>14</v>
      </c>
      <c r="G4" s="7" t="s">
        <v>15</v>
      </c>
      <c r="H4" s="7" t="s">
        <v>16</v>
      </c>
      <c r="I4" s="7" t="s">
        <v>17</v>
      </c>
      <c r="J4" s="7" t="s">
        <v>18</v>
      </c>
      <c r="K4" s="7" t="s">
        <v>19</v>
      </c>
      <c r="L4" s="7" t="s">
        <v>20</v>
      </c>
      <c r="M4" s="7" t="s">
        <v>21</v>
      </c>
      <c r="N4" s="7" t="s">
        <v>22</v>
      </c>
      <c r="O4" s="37" t="s">
        <v>87</v>
      </c>
      <c r="P4" s="36" t="s">
        <v>11</v>
      </c>
      <c r="Q4" s="7" t="s">
        <v>12</v>
      </c>
      <c r="R4" s="7" t="s">
        <v>13</v>
      </c>
      <c r="S4" s="7" t="s">
        <v>14</v>
      </c>
      <c r="T4" s="7" t="s">
        <v>15</v>
      </c>
      <c r="U4" s="37" t="s">
        <v>88</v>
      </c>
    </row>
    <row r="5" spans="1:23">
      <c r="A5" s="64">
        <v>2709000000</v>
      </c>
      <c r="B5" s="15" t="s">
        <v>23</v>
      </c>
      <c r="C5" s="58">
        <v>785555917.90000021</v>
      </c>
      <c r="D5" s="58">
        <v>934426372.26000011</v>
      </c>
      <c r="E5" s="58">
        <v>1443345068.3899999</v>
      </c>
      <c r="F5" s="58">
        <v>1127213262.3</v>
      </c>
      <c r="G5" s="58">
        <v>718910162.13999999</v>
      </c>
      <c r="H5" s="58">
        <v>1189095424.8600001</v>
      </c>
      <c r="I5" s="58">
        <v>912505699.38999987</v>
      </c>
      <c r="J5" s="58">
        <v>1130621870.24</v>
      </c>
      <c r="K5" s="112">
        <v>1139699235.1999998</v>
      </c>
      <c r="L5" s="112">
        <v>1338249840.01</v>
      </c>
      <c r="M5" s="58">
        <v>1474475576.3899999</v>
      </c>
      <c r="N5" s="58">
        <v>1212205891.05</v>
      </c>
      <c r="O5" s="118">
        <f>+SUM(C5:N5)</f>
        <v>13406304320.129999</v>
      </c>
      <c r="P5" s="38">
        <v>1014857292.88</v>
      </c>
      <c r="Q5" s="58">
        <v>1196395412.01</v>
      </c>
      <c r="R5" s="58">
        <v>1461576661.0399997</v>
      </c>
      <c r="S5" s="112">
        <v>1500436674.1999998</v>
      </c>
      <c r="T5" s="58">
        <v>908357790.03000009</v>
      </c>
      <c r="U5" s="118">
        <f>+SUM(P5:T5)</f>
        <v>6081623830.1599989</v>
      </c>
    </row>
    <row r="6" spans="1:23" ht="25.5">
      <c r="A6" s="65">
        <v>7108120000</v>
      </c>
      <c r="B6" s="8" t="s">
        <v>24</v>
      </c>
      <c r="C6" s="40">
        <v>92595103.860000014</v>
      </c>
      <c r="D6" s="40">
        <v>119010328.79999992</v>
      </c>
      <c r="E6" s="40">
        <v>149982775.67000002</v>
      </c>
      <c r="F6" s="40">
        <v>141204818.88000003</v>
      </c>
      <c r="G6" s="40">
        <v>154902637.81999996</v>
      </c>
      <c r="H6" s="40">
        <v>136610988.37000003</v>
      </c>
      <c r="I6" s="40">
        <v>146632714.02000001</v>
      </c>
      <c r="J6" s="40">
        <v>183997001.58999994</v>
      </c>
      <c r="K6" s="113">
        <v>175134533.33999994</v>
      </c>
      <c r="L6" s="113">
        <v>166474728.54000002</v>
      </c>
      <c r="M6" s="40">
        <v>192187723.73999992</v>
      </c>
      <c r="N6" s="40">
        <v>193783223.25999993</v>
      </c>
      <c r="O6" s="119">
        <f t="shared" ref="O6:O21" si="0">+SUM(C6:N6)</f>
        <v>1852516577.8899996</v>
      </c>
      <c r="P6" s="40">
        <v>127685719.06999996</v>
      </c>
      <c r="Q6" s="40">
        <v>202118719.98999998</v>
      </c>
      <c r="R6" s="40">
        <v>209826585.27000001</v>
      </c>
      <c r="S6" s="113">
        <v>200073796.29000002</v>
      </c>
      <c r="T6" s="40">
        <v>223831125.50000003</v>
      </c>
      <c r="U6" s="119">
        <f t="shared" ref="U6:U21" si="1">+SUM(P6:T6)</f>
        <v>963535946.11999989</v>
      </c>
    </row>
    <row r="7" spans="1:23">
      <c r="A7" s="64" t="s">
        <v>73</v>
      </c>
      <c r="B7" s="15" t="s">
        <v>25</v>
      </c>
      <c r="C7" s="38">
        <v>130079655.29999983</v>
      </c>
      <c r="D7" s="38">
        <v>104996026.60000002</v>
      </c>
      <c r="E7" s="38">
        <v>107194012.92000006</v>
      </c>
      <c r="F7" s="38">
        <v>99640785.350000128</v>
      </c>
      <c r="G7" s="38">
        <v>66750555.420000061</v>
      </c>
      <c r="H7" s="38">
        <v>71176111.329999998</v>
      </c>
      <c r="I7" s="38">
        <v>58576068.410000034</v>
      </c>
      <c r="J7" s="38">
        <v>51940102.519999988</v>
      </c>
      <c r="K7" s="114">
        <v>64717153.670000017</v>
      </c>
      <c r="L7" s="114">
        <v>70914060.819999948</v>
      </c>
      <c r="M7" s="38">
        <v>121412493.14999987</v>
      </c>
      <c r="N7" s="38">
        <v>137144558.91999984</v>
      </c>
      <c r="O7" s="120">
        <f t="shared" si="0"/>
        <v>1084541584.4099998</v>
      </c>
      <c r="P7" s="38">
        <v>98077235.509999976</v>
      </c>
      <c r="Q7" s="38">
        <v>72438908.759999946</v>
      </c>
      <c r="R7" s="38">
        <v>78857062.940000072</v>
      </c>
      <c r="S7" s="114">
        <v>44963750.430000007</v>
      </c>
      <c r="T7" s="38">
        <v>64217414.16999992</v>
      </c>
      <c r="U7" s="120">
        <f t="shared" si="1"/>
        <v>358554371.80999988</v>
      </c>
    </row>
    <row r="8" spans="1:23" ht="25.5">
      <c r="A8" s="65" t="s">
        <v>74</v>
      </c>
      <c r="B8" s="8" t="s">
        <v>26</v>
      </c>
      <c r="C8" s="40">
        <v>39861693.590000011</v>
      </c>
      <c r="D8" s="40">
        <v>32952042.329999976</v>
      </c>
      <c r="E8" s="40">
        <v>40301494.709999934</v>
      </c>
      <c r="F8" s="40">
        <v>27556194.809999976</v>
      </c>
      <c r="G8" s="40">
        <v>66704427.829999939</v>
      </c>
      <c r="H8" s="40">
        <v>53995111.199999943</v>
      </c>
      <c r="I8" s="40">
        <v>29098641.060000025</v>
      </c>
      <c r="J8" s="40">
        <v>32974467.879999973</v>
      </c>
      <c r="K8" s="113">
        <v>20448029.700000037</v>
      </c>
      <c r="L8" s="113">
        <v>22333996.520000007</v>
      </c>
      <c r="M8" s="40">
        <v>30017429.239999983</v>
      </c>
      <c r="N8" s="40">
        <v>13333690.410000008</v>
      </c>
      <c r="O8" s="119">
        <f t="shared" si="0"/>
        <v>409577219.27999985</v>
      </c>
      <c r="P8" s="40">
        <v>59715785.419999927</v>
      </c>
      <c r="Q8" s="40">
        <v>30252206.579999987</v>
      </c>
      <c r="R8" s="40">
        <v>63612335.529999942</v>
      </c>
      <c r="S8" s="113">
        <v>24899179.960000023</v>
      </c>
      <c r="T8" s="40">
        <v>50383599.899999969</v>
      </c>
      <c r="U8" s="119">
        <f t="shared" si="1"/>
        <v>228863107.38999987</v>
      </c>
    </row>
    <row r="9" spans="1:23">
      <c r="A9" s="64">
        <v>2701120010</v>
      </c>
      <c r="B9" s="15" t="s">
        <v>27</v>
      </c>
      <c r="C9" s="38">
        <v>73523809.329999968</v>
      </c>
      <c r="D9" s="38">
        <v>46094887.70000001</v>
      </c>
      <c r="E9" s="38">
        <v>68340963.589999989</v>
      </c>
      <c r="F9" s="38">
        <v>53394200.009999998</v>
      </c>
      <c r="G9" s="38">
        <v>90325503.13000001</v>
      </c>
      <c r="H9" s="38">
        <v>75600651.459999993</v>
      </c>
      <c r="I9" s="38">
        <v>50583970.639999993</v>
      </c>
      <c r="J9" s="38">
        <v>102310461.05000006</v>
      </c>
      <c r="K9" s="114">
        <v>59805587.93</v>
      </c>
      <c r="L9" s="114">
        <v>27454061.289999999</v>
      </c>
      <c r="M9" s="38">
        <v>32353647.210000005</v>
      </c>
      <c r="N9" s="38">
        <v>55766306.74000001</v>
      </c>
      <c r="O9" s="120">
        <f t="shared" si="0"/>
        <v>735554050.07999992</v>
      </c>
      <c r="P9" s="38">
        <v>40282609.490000002</v>
      </c>
      <c r="Q9" s="38">
        <v>41888472.909999996</v>
      </c>
      <c r="R9" s="38">
        <v>53527725.710000001</v>
      </c>
      <c r="S9" s="114">
        <v>27572060.169999998</v>
      </c>
      <c r="T9" s="38">
        <v>41480852.900000006</v>
      </c>
      <c r="U9" s="120">
        <f t="shared" si="1"/>
        <v>204751721.18000001</v>
      </c>
    </row>
    <row r="10" spans="1:23" ht="25.5">
      <c r="A10" s="65">
        <v>2710192200</v>
      </c>
      <c r="B10" s="8" t="s">
        <v>28</v>
      </c>
      <c r="C10" s="40">
        <v>84138080.719999999</v>
      </c>
      <c r="D10" s="40">
        <v>91915858.419999987</v>
      </c>
      <c r="E10" s="40">
        <v>169617384.21000001</v>
      </c>
      <c r="F10" s="40">
        <v>76181370.849999994</v>
      </c>
      <c r="G10" s="40">
        <v>111114228</v>
      </c>
      <c r="H10" s="40">
        <v>141312333.5</v>
      </c>
      <c r="I10" s="40">
        <v>74380259.039999992</v>
      </c>
      <c r="J10" s="40">
        <v>67651832</v>
      </c>
      <c r="K10" s="113">
        <v>80471462</v>
      </c>
      <c r="L10" s="113">
        <v>149393547</v>
      </c>
      <c r="M10" s="40">
        <v>126238118</v>
      </c>
      <c r="N10" s="40">
        <v>117765736</v>
      </c>
      <c r="O10" s="119">
        <f t="shared" si="0"/>
        <v>1290180209.74</v>
      </c>
      <c r="P10" s="40">
        <v>128794398</v>
      </c>
      <c r="Q10" s="40">
        <v>44792470</v>
      </c>
      <c r="R10" s="40">
        <v>123658748.5</v>
      </c>
      <c r="S10" s="113">
        <v>40697722</v>
      </c>
      <c r="T10" s="40">
        <v>41246207</v>
      </c>
      <c r="U10" s="119">
        <f t="shared" si="1"/>
        <v>379189545.5</v>
      </c>
    </row>
    <row r="11" spans="1:23" ht="25.5">
      <c r="A11" s="64">
        <v>2710192100</v>
      </c>
      <c r="B11" s="15" t="s">
        <v>29</v>
      </c>
      <c r="C11" s="38">
        <v>0</v>
      </c>
      <c r="D11" s="38">
        <v>20348301.84</v>
      </c>
      <c r="E11" s="38">
        <v>0</v>
      </c>
      <c r="F11" s="38">
        <v>0</v>
      </c>
      <c r="G11" s="38">
        <v>0</v>
      </c>
      <c r="H11" s="38">
        <v>22593502.359999999</v>
      </c>
      <c r="I11" s="38">
        <v>0</v>
      </c>
      <c r="J11" s="38">
        <v>0</v>
      </c>
      <c r="K11" s="114">
        <v>0</v>
      </c>
      <c r="L11" s="114">
        <v>0</v>
      </c>
      <c r="M11" s="38">
        <v>0</v>
      </c>
      <c r="N11" s="38">
        <v>0</v>
      </c>
      <c r="O11" s="120">
        <f t="shared" si="0"/>
        <v>42941804.200000003</v>
      </c>
      <c r="P11" s="38">
        <v>36925038.780000001</v>
      </c>
      <c r="Q11" s="38">
        <v>74208570.25999999</v>
      </c>
      <c r="R11" s="38">
        <v>80583538.150000006</v>
      </c>
      <c r="S11" s="114">
        <v>39429771.020000003</v>
      </c>
      <c r="T11" s="38">
        <v>27511118.579999998</v>
      </c>
      <c r="U11" s="120">
        <f t="shared" si="1"/>
        <v>258658036.79000002</v>
      </c>
    </row>
    <row r="12" spans="1:23">
      <c r="A12" s="65" t="s">
        <v>75</v>
      </c>
      <c r="B12" s="8" t="s">
        <v>30</v>
      </c>
      <c r="C12" s="40">
        <v>21197407.50999999</v>
      </c>
      <c r="D12" s="40">
        <v>28873976.170000024</v>
      </c>
      <c r="E12" s="40">
        <v>30797174.550000001</v>
      </c>
      <c r="F12" s="40">
        <v>30032162.939999957</v>
      </c>
      <c r="G12" s="40">
        <v>36495183.730000012</v>
      </c>
      <c r="H12" s="40">
        <v>29644567.220000003</v>
      </c>
      <c r="I12" s="40">
        <v>20774867.230000004</v>
      </c>
      <c r="J12" s="40">
        <v>21297233.030000016</v>
      </c>
      <c r="K12" s="113">
        <v>11749178.629999995</v>
      </c>
      <c r="L12" s="113">
        <v>16239367.850000015</v>
      </c>
      <c r="M12" s="40">
        <v>20783776.470000032</v>
      </c>
      <c r="N12" s="40">
        <v>11365489.339999992</v>
      </c>
      <c r="O12" s="119">
        <f t="shared" si="0"/>
        <v>279250384.67000002</v>
      </c>
      <c r="P12" s="40">
        <v>22331234.939999998</v>
      </c>
      <c r="Q12" s="40">
        <v>20871063.660000019</v>
      </c>
      <c r="R12" s="40">
        <v>41096665.159999989</v>
      </c>
      <c r="S12" s="113">
        <v>16849137.559999995</v>
      </c>
      <c r="T12" s="40">
        <v>25069687.720000006</v>
      </c>
      <c r="U12" s="119">
        <f t="shared" si="1"/>
        <v>126217789.03999999</v>
      </c>
    </row>
    <row r="13" spans="1:23">
      <c r="A13" s="64" t="s">
        <v>80</v>
      </c>
      <c r="B13" s="15" t="s">
        <v>31</v>
      </c>
      <c r="C13" s="38">
        <v>15511282.179999998</v>
      </c>
      <c r="D13" s="38">
        <v>15497226.369999999</v>
      </c>
      <c r="E13" s="38">
        <v>13962153.740000004</v>
      </c>
      <c r="F13" s="38">
        <v>14237182.549999999</v>
      </c>
      <c r="G13" s="38">
        <v>23812786.579999998</v>
      </c>
      <c r="H13" s="38">
        <v>12941256.380000001</v>
      </c>
      <c r="I13" s="38">
        <v>10888260.100000001</v>
      </c>
      <c r="J13" s="38">
        <v>17479863.48</v>
      </c>
      <c r="K13" s="114">
        <v>12129499.170000004</v>
      </c>
      <c r="L13" s="114">
        <v>14104886.930000002</v>
      </c>
      <c r="M13" s="38">
        <v>12276838.609999996</v>
      </c>
      <c r="N13" s="38">
        <v>9288105.410000002</v>
      </c>
      <c r="O13" s="120">
        <f t="shared" si="0"/>
        <v>172129341.49999997</v>
      </c>
      <c r="P13" s="38">
        <v>16161335.369999997</v>
      </c>
      <c r="Q13" s="38">
        <v>9905990.1599999983</v>
      </c>
      <c r="R13" s="38">
        <v>13848557.069999998</v>
      </c>
      <c r="S13" s="114">
        <v>10003185.539999999</v>
      </c>
      <c r="T13" s="38">
        <v>23972644.719999999</v>
      </c>
      <c r="U13" s="120">
        <f t="shared" si="1"/>
        <v>73891712.859999985</v>
      </c>
    </row>
    <row r="14" spans="1:23" ht="38.25">
      <c r="A14" s="66" t="s">
        <v>66</v>
      </c>
      <c r="B14" s="9" t="s">
        <v>32</v>
      </c>
      <c r="C14" s="42">
        <v>12184271.899999997</v>
      </c>
      <c r="D14" s="42">
        <v>11562404.470000003</v>
      </c>
      <c r="E14" s="42">
        <v>12458636.969999995</v>
      </c>
      <c r="F14" s="42">
        <v>10817696.380000003</v>
      </c>
      <c r="G14" s="42">
        <v>15711352.369999994</v>
      </c>
      <c r="H14" s="42">
        <v>14773284.559999997</v>
      </c>
      <c r="I14" s="42">
        <v>13560894.709999999</v>
      </c>
      <c r="J14" s="42">
        <v>18689998.659999996</v>
      </c>
      <c r="K14" s="115">
        <v>20041289.160000004</v>
      </c>
      <c r="L14" s="115">
        <v>11066143.82</v>
      </c>
      <c r="M14" s="42">
        <v>14399622.69999999</v>
      </c>
      <c r="N14" s="42">
        <v>16584741.440000005</v>
      </c>
      <c r="O14" s="121">
        <f t="shared" si="0"/>
        <v>171850337.13999996</v>
      </c>
      <c r="P14" s="42">
        <v>15773301.629999997</v>
      </c>
      <c r="Q14" s="42">
        <v>17068322.07</v>
      </c>
      <c r="R14" s="42">
        <v>16962575.229999997</v>
      </c>
      <c r="S14" s="115">
        <v>13160412.279999994</v>
      </c>
      <c r="T14" s="42">
        <v>16657449.620000008</v>
      </c>
      <c r="U14" s="121">
        <f t="shared" si="1"/>
        <v>79622060.829999998</v>
      </c>
    </row>
    <row r="15" spans="1:23">
      <c r="B15" s="11" t="s">
        <v>95</v>
      </c>
      <c r="C15" s="40">
        <v>1254647222.2900002</v>
      </c>
      <c r="D15" s="40">
        <v>1405677424.96</v>
      </c>
      <c r="E15" s="40">
        <v>2035999664.75</v>
      </c>
      <c r="F15" s="40">
        <v>1580277674.0700002</v>
      </c>
      <c r="G15" s="40">
        <v>1284726837.0199997</v>
      </c>
      <c r="H15" s="40">
        <v>1747743231.2400002</v>
      </c>
      <c r="I15" s="40">
        <v>1317001374.5999999</v>
      </c>
      <c r="J15" s="40">
        <v>1626962830.4499998</v>
      </c>
      <c r="K15" s="113">
        <v>1584195968.8</v>
      </c>
      <c r="L15" s="113">
        <v>1816230632.7799997</v>
      </c>
      <c r="M15" s="40">
        <v>2024145225.5099998</v>
      </c>
      <c r="N15" s="40">
        <v>1767237742.5699999</v>
      </c>
      <c r="O15" s="122">
        <f t="shared" si="0"/>
        <v>19444845829.039997</v>
      </c>
      <c r="P15" s="124">
        <v>1560603951.0899999</v>
      </c>
      <c r="Q15" s="40">
        <v>1709940136.4000001</v>
      </c>
      <c r="R15" s="40">
        <v>2143550454.5999999</v>
      </c>
      <c r="S15" s="113">
        <v>1918085689.4499998</v>
      </c>
      <c r="T15" s="40">
        <v>1422727890.1400001</v>
      </c>
      <c r="U15" s="122">
        <f t="shared" si="1"/>
        <v>8754908121.6800003</v>
      </c>
    </row>
    <row r="16" spans="1:23" s="20" customFormat="1" ht="15.75">
      <c r="B16" s="125" t="s">
        <v>90</v>
      </c>
      <c r="C16" s="110">
        <f>+C15/C18</f>
        <v>0.88177270889387505</v>
      </c>
      <c r="D16" s="110">
        <f t="shared" ref="D16:T16" si="2">+D15/D18</f>
        <v>0.89719641614505408</v>
      </c>
      <c r="E16" s="110">
        <f t="shared" si="2"/>
        <v>0.92219838898095952</v>
      </c>
      <c r="F16" s="110">
        <f t="shared" si="2"/>
        <v>0.8912419747281296</v>
      </c>
      <c r="G16" s="110">
        <f t="shared" si="2"/>
        <v>0.85749648635267428</v>
      </c>
      <c r="H16" s="110">
        <f t="shared" si="2"/>
        <v>0.89592341486871274</v>
      </c>
      <c r="I16" s="110">
        <f t="shared" si="2"/>
        <v>0.87130780656315143</v>
      </c>
      <c r="J16" s="110">
        <f t="shared" si="2"/>
        <v>0.87474726493055932</v>
      </c>
      <c r="K16" s="116">
        <f t="shared" si="2"/>
        <v>0.87471778209414164</v>
      </c>
      <c r="L16" s="116">
        <f t="shared" si="2"/>
        <v>0.92323531716635066</v>
      </c>
      <c r="M16" s="110">
        <f t="shared" si="2"/>
        <v>0.92731688278733793</v>
      </c>
      <c r="N16" s="110">
        <f t="shared" si="2"/>
        <v>0.90482381464871375</v>
      </c>
      <c r="O16" s="127">
        <f t="shared" si="2"/>
        <v>0.89586056219046251</v>
      </c>
      <c r="P16" s="110">
        <f t="shared" si="2"/>
        <v>0.90658640269494239</v>
      </c>
      <c r="Q16" s="110">
        <f t="shared" si="2"/>
        <v>0.89959123185430434</v>
      </c>
      <c r="R16" s="110">
        <f t="shared" si="2"/>
        <v>0.9247087825910445</v>
      </c>
      <c r="S16" s="116">
        <f t="shared" si="2"/>
        <v>0.92983902568345722</v>
      </c>
      <c r="T16" s="110">
        <f t="shared" si="2"/>
        <v>0.88165236407105241</v>
      </c>
      <c r="U16" s="127">
        <f>+U15/U18</f>
        <v>0.91037585199572379</v>
      </c>
      <c r="V16" s="63"/>
      <c r="W16" s="63"/>
    </row>
    <row r="17" spans="1:21">
      <c r="B17" s="12"/>
      <c r="C17" s="40"/>
      <c r="D17" s="40"/>
      <c r="E17" s="40"/>
      <c r="F17" s="40"/>
      <c r="G17" s="40"/>
      <c r="H17" s="40"/>
      <c r="I17" s="40"/>
      <c r="J17" s="40"/>
      <c r="K17" s="113"/>
      <c r="L17" s="113"/>
      <c r="M17" s="40"/>
      <c r="N17" s="40"/>
      <c r="O17" s="122"/>
      <c r="P17" s="40"/>
      <c r="Q17" s="40"/>
      <c r="R17" s="40"/>
      <c r="S17" s="113"/>
      <c r="T17" s="40"/>
      <c r="U17" s="122"/>
    </row>
    <row r="18" spans="1:21" ht="15.75">
      <c r="B18" s="126" t="s">
        <v>35</v>
      </c>
      <c r="C18" s="40">
        <v>1422869192.519999</v>
      </c>
      <c r="D18" s="40">
        <v>1566744360.1700003</v>
      </c>
      <c r="E18" s="40">
        <v>2207767535.789999</v>
      </c>
      <c r="F18" s="40">
        <v>1773118545.6700001</v>
      </c>
      <c r="G18" s="40">
        <v>1498229855.7100008</v>
      </c>
      <c r="H18" s="40">
        <v>1950773026.1700013</v>
      </c>
      <c r="I18" s="40">
        <v>1511522523.5899973</v>
      </c>
      <c r="J18" s="40">
        <v>1859923312.3399982</v>
      </c>
      <c r="K18" s="113">
        <v>1811093819.3200016</v>
      </c>
      <c r="L18" s="113">
        <v>1967245618.7599971</v>
      </c>
      <c r="M18" s="40">
        <v>2182797771.8100038</v>
      </c>
      <c r="N18" s="40">
        <v>1953129121.8899972</v>
      </c>
      <c r="O18" s="122">
        <f t="shared" si="0"/>
        <v>21705214683.739998</v>
      </c>
      <c r="P18" s="40">
        <v>1721406747.8300004</v>
      </c>
      <c r="Q18" s="40">
        <v>1900796801.7599998</v>
      </c>
      <c r="R18" s="40">
        <v>2318081643.5999961</v>
      </c>
      <c r="S18" s="113">
        <v>2062814784.5700004</v>
      </c>
      <c r="T18" s="40">
        <v>1613706204.5300004</v>
      </c>
      <c r="U18" s="122">
        <f t="shared" si="1"/>
        <v>9616806182.2899971</v>
      </c>
    </row>
    <row r="19" spans="1:21">
      <c r="B19" s="62" t="s">
        <v>91</v>
      </c>
      <c r="C19" s="110">
        <f>+C18/C21</f>
        <v>0.37621662595959376</v>
      </c>
      <c r="D19" s="110">
        <f t="shared" ref="D19:U19" si="3">+D18/D21</f>
        <v>0.39688077028105023</v>
      </c>
      <c r="E19" s="110">
        <f t="shared" si="3"/>
        <v>0.45062022030125326</v>
      </c>
      <c r="F19" s="110">
        <f t="shared" si="3"/>
        <v>0.37747458544810153</v>
      </c>
      <c r="G19" s="110">
        <f t="shared" si="3"/>
        <v>0.29099795952711405</v>
      </c>
      <c r="H19" s="110">
        <f t="shared" si="3"/>
        <v>0.41425660493079469</v>
      </c>
      <c r="I19" s="110">
        <f t="shared" si="3"/>
        <v>0.3090799762773962</v>
      </c>
      <c r="J19" s="110">
        <f t="shared" si="3"/>
        <v>0.37459342365258252</v>
      </c>
      <c r="K19" s="116">
        <f t="shared" si="3"/>
        <v>0.39855023783098842</v>
      </c>
      <c r="L19" s="116">
        <f t="shared" si="3"/>
        <v>0.41736822359915993</v>
      </c>
      <c r="M19" s="110">
        <f t="shared" si="3"/>
        <v>0.42344876533651177</v>
      </c>
      <c r="N19" s="110">
        <f t="shared" si="3"/>
        <v>0.35502515738089058</v>
      </c>
      <c r="O19" s="127">
        <f t="shared" si="3"/>
        <v>0.38110403317415364</v>
      </c>
      <c r="P19" s="110">
        <f t="shared" si="3"/>
        <v>0.36452646634559183</v>
      </c>
      <c r="Q19" s="110">
        <f t="shared" si="3"/>
        <v>0.38491281249625703</v>
      </c>
      <c r="R19" s="110">
        <f t="shared" si="3"/>
        <v>0.40261835426321996</v>
      </c>
      <c r="S19" s="116">
        <f t="shared" si="3"/>
        <v>0.41093627332766758</v>
      </c>
      <c r="T19" s="110">
        <f t="shared" si="3"/>
        <v>0.30983727126710303</v>
      </c>
      <c r="U19" s="127">
        <f t="shared" si="3"/>
        <v>0.37498110702297432</v>
      </c>
    </row>
    <row r="20" spans="1:21">
      <c r="C20" s="111"/>
      <c r="D20" s="111"/>
      <c r="E20" s="111"/>
      <c r="F20" s="111"/>
      <c r="G20" s="111"/>
      <c r="H20" s="111"/>
      <c r="I20" s="111"/>
      <c r="J20" s="111"/>
      <c r="K20" s="117"/>
      <c r="L20" s="117"/>
      <c r="M20" s="111"/>
      <c r="N20" s="111"/>
      <c r="O20" s="123"/>
      <c r="P20" s="111"/>
      <c r="Q20" s="111"/>
      <c r="R20" s="111"/>
      <c r="S20" s="117"/>
      <c r="T20" s="111"/>
      <c r="U20" s="123"/>
    </row>
    <row r="21" spans="1:21" ht="15.75">
      <c r="B21" s="126" t="s">
        <v>42</v>
      </c>
      <c r="C21" s="40">
        <v>3782047613.900023</v>
      </c>
      <c r="D21" s="40">
        <v>3947644928.8800607</v>
      </c>
      <c r="E21" s="40">
        <v>4899397400.1300688</v>
      </c>
      <c r="F21" s="40">
        <v>4697319009.0801058</v>
      </c>
      <c r="G21" s="40">
        <v>5148592306.7800808</v>
      </c>
      <c r="H21" s="40">
        <v>4709093356.5100203</v>
      </c>
      <c r="I21" s="40">
        <v>4890392906.7000475</v>
      </c>
      <c r="J21" s="40">
        <v>4965178764.2299566</v>
      </c>
      <c r="K21" s="113">
        <v>4544204588.0500135</v>
      </c>
      <c r="L21" s="113">
        <v>4713453271.0600843</v>
      </c>
      <c r="M21" s="40">
        <v>5154809626.3200808</v>
      </c>
      <c r="N21" s="40">
        <v>5501382314.1399879</v>
      </c>
      <c r="O21" s="122">
        <f t="shared" si="0"/>
        <v>56953516085.780533</v>
      </c>
      <c r="P21" s="40">
        <v>4722309370.5300646</v>
      </c>
      <c r="Q21" s="40">
        <v>4938252871.950017</v>
      </c>
      <c r="R21" s="40">
        <v>5757516067.1500406</v>
      </c>
      <c r="S21" s="113">
        <v>5019792406.8999796</v>
      </c>
      <c r="T21" s="40">
        <v>5208237853.1499014</v>
      </c>
      <c r="U21" s="122">
        <f t="shared" si="1"/>
        <v>25646108569.680004</v>
      </c>
    </row>
    <row r="23" spans="1:21">
      <c r="A23" s="3" t="s">
        <v>82</v>
      </c>
    </row>
    <row r="24" spans="1:21">
      <c r="A24" s="3" t="s">
        <v>65</v>
      </c>
    </row>
    <row r="25" spans="1:21">
      <c r="A25" s="3" t="s">
        <v>33</v>
      </c>
    </row>
    <row r="28" spans="1:21">
      <c r="A28" s="1"/>
    </row>
  </sheetData>
  <mergeCells count="3">
    <mergeCell ref="C3:O3"/>
    <mergeCell ref="P3:U3"/>
    <mergeCell ref="A1:U1"/>
  </mergeCells>
  <pageMargins left="0.19685039370078741" right="0.23622047244094491" top="0.53" bottom="0.32" header="0.31496062992125984" footer="0.31496062992125984"/>
  <pageSetup scale="8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24"/>
  <sheetViews>
    <sheetView workbookViewId="0"/>
  </sheetViews>
  <sheetFormatPr baseColWidth="10" defaultRowHeight="12.75"/>
  <cols>
    <col min="1" max="1" width="6.28515625" style="3" bestFit="1" customWidth="1"/>
    <col min="2" max="2" width="52.28515625" style="3" bestFit="1" customWidth="1"/>
    <col min="3" max="14" width="10.85546875" style="4" bestFit="1" customWidth="1"/>
    <col min="15" max="15" width="11.7109375" style="83" bestFit="1" customWidth="1"/>
    <col min="16" max="20" width="10.85546875" style="4" bestFit="1" customWidth="1"/>
    <col min="21" max="21" width="13.7109375" style="83" bestFit="1" customWidth="1"/>
    <col min="22" max="22" width="11.42578125" style="4"/>
    <col min="23" max="16384" width="11.42578125" style="3"/>
  </cols>
  <sheetData>
    <row r="1" spans="1:22">
      <c r="A1" s="2" t="s">
        <v>190</v>
      </c>
    </row>
    <row r="2" spans="1:22">
      <c r="A2" s="5" t="s">
        <v>121</v>
      </c>
      <c r="C2" s="128">
        <v>2011</v>
      </c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30"/>
      <c r="P2" s="128">
        <v>2012</v>
      </c>
      <c r="Q2" s="129"/>
      <c r="R2" s="129"/>
      <c r="S2" s="129"/>
      <c r="T2" s="129"/>
      <c r="U2" s="130"/>
    </row>
    <row r="3" spans="1:22">
      <c r="A3" s="49" t="s">
        <v>45</v>
      </c>
      <c r="B3" s="69" t="s">
        <v>10</v>
      </c>
      <c r="C3" s="36" t="s">
        <v>11</v>
      </c>
      <c r="D3" s="7" t="s">
        <v>12</v>
      </c>
      <c r="E3" s="7" t="s">
        <v>13</v>
      </c>
      <c r="F3" s="7" t="s">
        <v>14</v>
      </c>
      <c r="G3" s="7" t="s">
        <v>15</v>
      </c>
      <c r="H3" s="7" t="s">
        <v>16</v>
      </c>
      <c r="I3" s="7" t="s">
        <v>17</v>
      </c>
      <c r="J3" s="7" t="s">
        <v>18</v>
      </c>
      <c r="K3" s="7" t="s">
        <v>19</v>
      </c>
      <c r="L3" s="7" t="s">
        <v>20</v>
      </c>
      <c r="M3" s="7" t="s">
        <v>21</v>
      </c>
      <c r="N3" s="7" t="s">
        <v>22</v>
      </c>
      <c r="O3" s="37" t="s">
        <v>87</v>
      </c>
      <c r="P3" s="36" t="s">
        <v>11</v>
      </c>
      <c r="Q3" s="7" t="s">
        <v>12</v>
      </c>
      <c r="R3" s="7" t="s">
        <v>13</v>
      </c>
      <c r="S3" s="7" t="s">
        <v>14</v>
      </c>
      <c r="T3" s="7" t="s">
        <v>15</v>
      </c>
      <c r="U3" s="37" t="s">
        <v>88</v>
      </c>
    </row>
    <row r="4" spans="1:22" ht="51">
      <c r="A4" s="105" t="s">
        <v>191</v>
      </c>
      <c r="B4" s="51" t="s">
        <v>192</v>
      </c>
      <c r="C4" s="58">
        <v>1893458.9699999997</v>
      </c>
      <c r="D4" s="59">
        <v>10956718.699999999</v>
      </c>
      <c r="E4" s="59">
        <v>7477755.4800000004</v>
      </c>
      <c r="F4" s="59">
        <v>2290996.4700000002</v>
      </c>
      <c r="G4" s="59">
        <v>3500058.21</v>
      </c>
      <c r="H4" s="59">
        <v>3076333.7600000007</v>
      </c>
      <c r="I4" s="59">
        <v>14156159.879999997</v>
      </c>
      <c r="J4" s="59">
        <v>3152162.2199999997</v>
      </c>
      <c r="K4" s="59">
        <v>7389952.5800000001</v>
      </c>
      <c r="L4" s="59">
        <v>5319534.49</v>
      </c>
      <c r="M4" s="59">
        <v>289836.83</v>
      </c>
      <c r="N4" s="59">
        <v>3733121.8800000004</v>
      </c>
      <c r="O4" s="85">
        <f>+SUM(C4:N4)</f>
        <v>63236089.469999999</v>
      </c>
      <c r="P4" s="58">
        <v>4397623.4000000004</v>
      </c>
      <c r="Q4" s="59">
        <v>7951008.0599999987</v>
      </c>
      <c r="R4" s="59">
        <v>4480092.1500000004</v>
      </c>
      <c r="S4" s="59">
        <v>1845840.3800000001</v>
      </c>
      <c r="T4" s="59">
        <v>14436596.689999998</v>
      </c>
      <c r="U4" s="85">
        <f>+SUM(P4:T4)</f>
        <v>33111160.679999996</v>
      </c>
    </row>
    <row r="5" spans="1:22">
      <c r="A5" s="106" t="s">
        <v>193</v>
      </c>
      <c r="B5" s="53" t="s">
        <v>194</v>
      </c>
      <c r="C5" s="40">
        <v>13718325.269999998</v>
      </c>
      <c r="D5" s="41">
        <v>30014133.209999997</v>
      </c>
      <c r="E5" s="41">
        <v>44628060.069999985</v>
      </c>
      <c r="F5" s="41">
        <v>12214809.849999998</v>
      </c>
      <c r="G5" s="41">
        <v>15407182.140000001</v>
      </c>
      <c r="H5" s="41">
        <v>7820982.21</v>
      </c>
      <c r="I5" s="41">
        <v>11023954.289999999</v>
      </c>
      <c r="J5" s="41">
        <v>8034803.9699999988</v>
      </c>
      <c r="K5" s="41">
        <v>3352314.4099999997</v>
      </c>
      <c r="L5" s="41">
        <v>21252443.360000003</v>
      </c>
      <c r="M5" s="41">
        <v>12545889.49</v>
      </c>
      <c r="N5" s="41">
        <v>3669821.08</v>
      </c>
      <c r="O5" s="82">
        <f t="shared" ref="O5:O13" si="0">+SUM(C5:N5)</f>
        <v>183682719.34999999</v>
      </c>
      <c r="P5" s="40">
        <v>6827891.9800000004</v>
      </c>
      <c r="Q5" s="41">
        <v>6084352.8199999994</v>
      </c>
      <c r="R5" s="41">
        <v>12410183.869999999</v>
      </c>
      <c r="S5" s="41">
        <v>1792946.9999999998</v>
      </c>
      <c r="T5" s="41">
        <v>10589484.239999998</v>
      </c>
      <c r="U5" s="82">
        <f t="shared" ref="U5:U13" si="1">+SUM(P5:T5)</f>
        <v>37704859.909999996</v>
      </c>
    </row>
    <row r="6" spans="1:22">
      <c r="A6" s="107" t="s">
        <v>195</v>
      </c>
      <c r="B6" s="55" t="s">
        <v>196</v>
      </c>
      <c r="C6" s="38">
        <v>3649012.26</v>
      </c>
      <c r="D6" s="39">
        <v>4857385.82</v>
      </c>
      <c r="E6" s="39">
        <v>5289202.9499999993</v>
      </c>
      <c r="F6" s="39">
        <v>5828522.6100000003</v>
      </c>
      <c r="G6" s="39">
        <v>5672813.8899999997</v>
      </c>
      <c r="H6" s="39">
        <v>5858319.0000000009</v>
      </c>
      <c r="I6" s="39">
        <v>5450367.4999999981</v>
      </c>
      <c r="J6" s="39">
        <v>5827597.9800000004</v>
      </c>
      <c r="K6" s="39">
        <v>7049302.1600000001</v>
      </c>
      <c r="L6" s="39">
        <v>5368908.7199999997</v>
      </c>
      <c r="M6" s="39">
        <v>5875023.919999999</v>
      </c>
      <c r="N6" s="39">
        <v>4751918.8100000005</v>
      </c>
      <c r="O6" s="81">
        <f t="shared" si="0"/>
        <v>65478375.620000005</v>
      </c>
      <c r="P6" s="38">
        <v>6438295.7799999993</v>
      </c>
      <c r="Q6" s="39">
        <v>6074533.2400000021</v>
      </c>
      <c r="R6" s="39">
        <v>7813593.1500000013</v>
      </c>
      <c r="S6" s="39">
        <v>5598930.54</v>
      </c>
      <c r="T6" s="39">
        <v>8193000.2000000011</v>
      </c>
      <c r="U6" s="81">
        <f t="shared" si="1"/>
        <v>34118352.910000004</v>
      </c>
    </row>
    <row r="7" spans="1:22">
      <c r="A7" s="106" t="s">
        <v>197</v>
      </c>
      <c r="B7" s="53" t="s">
        <v>198</v>
      </c>
      <c r="C7" s="40">
        <v>27210944.390000008</v>
      </c>
      <c r="D7" s="41">
        <v>12143936.510000002</v>
      </c>
      <c r="E7" s="41">
        <v>18390712.139999997</v>
      </c>
      <c r="F7" s="41">
        <v>17449781.27</v>
      </c>
      <c r="G7" s="41">
        <v>22945329.240000002</v>
      </c>
      <c r="H7" s="41">
        <v>38448228.179999992</v>
      </c>
      <c r="I7" s="41">
        <v>40228049.649999999</v>
      </c>
      <c r="J7" s="41">
        <v>9524747.910000002</v>
      </c>
      <c r="K7" s="41">
        <v>32341227.61999999</v>
      </c>
      <c r="L7" s="41">
        <v>9638359.2200000007</v>
      </c>
      <c r="M7" s="41">
        <v>5491821.4400000004</v>
      </c>
      <c r="N7" s="41">
        <v>11695349.699999999</v>
      </c>
      <c r="O7" s="82">
        <f t="shared" si="0"/>
        <v>245508487.27000001</v>
      </c>
      <c r="P7" s="40">
        <v>2172597.3600000003</v>
      </c>
      <c r="Q7" s="41">
        <v>9793692.709999999</v>
      </c>
      <c r="R7" s="41">
        <v>1451625.9100000001</v>
      </c>
      <c r="S7" s="41">
        <v>4468165.07</v>
      </c>
      <c r="T7" s="41">
        <v>5278726.9099999992</v>
      </c>
      <c r="U7" s="82">
        <f t="shared" si="1"/>
        <v>23164807.960000001</v>
      </c>
    </row>
    <row r="8" spans="1:22">
      <c r="A8" s="107" t="s">
        <v>199</v>
      </c>
      <c r="B8" s="55" t="s">
        <v>200</v>
      </c>
      <c r="C8" s="38">
        <v>449602.56999999995</v>
      </c>
      <c r="D8" s="39">
        <v>351361.16</v>
      </c>
      <c r="E8" s="39">
        <v>1438129.6099999996</v>
      </c>
      <c r="F8" s="39">
        <v>1018590.9199999999</v>
      </c>
      <c r="G8" s="39">
        <v>647223.65</v>
      </c>
      <c r="H8" s="39">
        <v>1322949.2199999997</v>
      </c>
      <c r="I8" s="39">
        <v>973335.47</v>
      </c>
      <c r="J8" s="39">
        <v>2023780.1599999997</v>
      </c>
      <c r="K8" s="39">
        <v>3662192.8600000003</v>
      </c>
      <c r="L8" s="39">
        <v>2980332.8000000003</v>
      </c>
      <c r="M8" s="39">
        <v>4407830.0900000008</v>
      </c>
      <c r="N8" s="39">
        <v>4639762.6100000013</v>
      </c>
      <c r="O8" s="81">
        <f t="shared" si="0"/>
        <v>23915091.119999997</v>
      </c>
      <c r="P8" s="38">
        <v>1987783.05</v>
      </c>
      <c r="Q8" s="39">
        <v>2980422.6499999994</v>
      </c>
      <c r="R8" s="39">
        <v>3015291.98</v>
      </c>
      <c r="S8" s="39">
        <v>2216244.0199999996</v>
      </c>
      <c r="T8" s="39">
        <v>2158370.4700000002</v>
      </c>
      <c r="U8" s="81">
        <f t="shared" si="1"/>
        <v>12358112.17</v>
      </c>
    </row>
    <row r="9" spans="1:22">
      <c r="A9" s="106" t="s">
        <v>201</v>
      </c>
      <c r="B9" s="53" t="s">
        <v>202</v>
      </c>
      <c r="C9" s="40">
        <v>2046929.71</v>
      </c>
      <c r="D9" s="41">
        <v>1804181.3000000003</v>
      </c>
      <c r="E9" s="41">
        <v>1311119.0000000002</v>
      </c>
      <c r="F9" s="41">
        <v>2296070.5500000012</v>
      </c>
      <c r="G9" s="41">
        <v>2728827.14</v>
      </c>
      <c r="H9" s="41">
        <v>1942383.5400000005</v>
      </c>
      <c r="I9" s="41">
        <v>1677751.2200000009</v>
      </c>
      <c r="J9" s="41">
        <v>1869994.9800000002</v>
      </c>
      <c r="K9" s="41">
        <v>2272071.94</v>
      </c>
      <c r="L9" s="41">
        <v>1899476.7300000002</v>
      </c>
      <c r="M9" s="41">
        <v>2460109.7999999993</v>
      </c>
      <c r="N9" s="41">
        <v>2764836.1900000004</v>
      </c>
      <c r="O9" s="82">
        <f t="shared" si="0"/>
        <v>25073752.100000009</v>
      </c>
      <c r="P9" s="40">
        <v>2701945.4899999993</v>
      </c>
      <c r="Q9" s="41">
        <v>2870654.08</v>
      </c>
      <c r="R9" s="41">
        <v>3012573.3399999989</v>
      </c>
      <c r="S9" s="41">
        <v>2126863.1800000006</v>
      </c>
      <c r="T9" s="41">
        <v>1871663.8200000003</v>
      </c>
      <c r="U9" s="82">
        <f t="shared" si="1"/>
        <v>12583699.91</v>
      </c>
    </row>
    <row r="10" spans="1:22">
      <c r="A10" s="107" t="s">
        <v>203</v>
      </c>
      <c r="B10" s="55" t="s">
        <v>204</v>
      </c>
      <c r="C10" s="38">
        <v>1278750.6399999999</v>
      </c>
      <c r="D10" s="39">
        <v>1312052.9100000001</v>
      </c>
      <c r="E10" s="39">
        <v>951589.7</v>
      </c>
      <c r="F10" s="39">
        <v>1398370.35</v>
      </c>
      <c r="G10" s="39">
        <v>1049348.51</v>
      </c>
      <c r="H10" s="39">
        <v>1270091.17</v>
      </c>
      <c r="I10" s="39">
        <v>1345613.4200000004</v>
      </c>
      <c r="J10" s="39">
        <v>1658881.6800000002</v>
      </c>
      <c r="K10" s="39">
        <v>1226290.27</v>
      </c>
      <c r="L10" s="39">
        <v>965134.22</v>
      </c>
      <c r="M10" s="39">
        <v>917906.89</v>
      </c>
      <c r="N10" s="39">
        <v>1200692.9099999999</v>
      </c>
      <c r="O10" s="81">
        <f t="shared" si="0"/>
        <v>14574722.67</v>
      </c>
      <c r="P10" s="38">
        <v>1031445.72</v>
      </c>
      <c r="Q10" s="39">
        <v>1571174.9699999997</v>
      </c>
      <c r="R10" s="39">
        <v>1836919.4700000002</v>
      </c>
      <c r="S10" s="39">
        <v>1210488.5599999998</v>
      </c>
      <c r="T10" s="39">
        <v>1845638.0099999998</v>
      </c>
      <c r="U10" s="81">
        <f t="shared" si="1"/>
        <v>7495666.7299999995</v>
      </c>
    </row>
    <row r="11" spans="1:22" ht="51">
      <c r="A11" s="106" t="s">
        <v>205</v>
      </c>
      <c r="B11" s="53" t="s">
        <v>206</v>
      </c>
      <c r="C11" s="40">
        <v>571207.71</v>
      </c>
      <c r="D11" s="41">
        <v>381187.68999999994</v>
      </c>
      <c r="E11" s="41">
        <v>514975.83</v>
      </c>
      <c r="F11" s="41">
        <v>805120.96000000008</v>
      </c>
      <c r="G11" s="41">
        <v>430532.79000000004</v>
      </c>
      <c r="H11" s="41">
        <v>717798.44</v>
      </c>
      <c r="I11" s="41">
        <v>816138.52</v>
      </c>
      <c r="J11" s="41">
        <v>583629.85</v>
      </c>
      <c r="K11" s="41">
        <v>706740.69</v>
      </c>
      <c r="L11" s="41">
        <v>529849.25000000012</v>
      </c>
      <c r="M11" s="41">
        <v>821531.73</v>
      </c>
      <c r="N11" s="41">
        <v>646839.73</v>
      </c>
      <c r="O11" s="82">
        <f t="shared" si="0"/>
        <v>7525553.1899999995</v>
      </c>
      <c r="P11" s="40">
        <v>713951.15</v>
      </c>
      <c r="Q11" s="41">
        <v>680542.91999999993</v>
      </c>
      <c r="R11" s="41">
        <v>971295.34000000008</v>
      </c>
      <c r="S11" s="41">
        <v>1187531.3600000003</v>
      </c>
      <c r="T11" s="41">
        <v>1018864.5499999999</v>
      </c>
      <c r="U11" s="82">
        <f t="shared" si="1"/>
        <v>4572185.32</v>
      </c>
    </row>
    <row r="12" spans="1:22">
      <c r="A12" s="107" t="s">
        <v>207</v>
      </c>
      <c r="B12" s="55" t="s">
        <v>208</v>
      </c>
      <c r="C12" s="38">
        <v>19895930.919999994</v>
      </c>
      <c r="D12" s="39">
        <v>9333233.3399999999</v>
      </c>
      <c r="E12" s="39">
        <v>10410270.790000001</v>
      </c>
      <c r="F12" s="39">
        <v>409115.44</v>
      </c>
      <c r="G12" s="39"/>
      <c r="H12" s="39">
        <v>2440.34</v>
      </c>
      <c r="I12" s="39"/>
      <c r="J12" s="39">
        <v>4401137.26</v>
      </c>
      <c r="K12" s="39">
        <v>844473.14</v>
      </c>
      <c r="L12" s="39">
        <v>3483990.81</v>
      </c>
      <c r="M12" s="39"/>
      <c r="N12" s="39">
        <v>1391164.8</v>
      </c>
      <c r="O12" s="81">
        <f t="shared" si="0"/>
        <v>50171756.839999996</v>
      </c>
      <c r="P12" s="38">
        <v>1811650.1400000001</v>
      </c>
      <c r="Q12" s="39">
        <v>8491678.0499999989</v>
      </c>
      <c r="R12" s="39">
        <v>412.55</v>
      </c>
      <c r="S12" s="39">
        <v>1031.27</v>
      </c>
      <c r="T12" s="39">
        <v>1013090.3600000001</v>
      </c>
      <c r="U12" s="81">
        <f t="shared" si="1"/>
        <v>11317862.369999999</v>
      </c>
    </row>
    <row r="13" spans="1:22">
      <c r="A13" s="108" t="s">
        <v>209</v>
      </c>
      <c r="B13" s="57" t="s">
        <v>210</v>
      </c>
      <c r="C13" s="42">
        <v>280362.74</v>
      </c>
      <c r="D13" s="10">
        <v>218522.56000000003</v>
      </c>
      <c r="E13" s="10">
        <v>224288.18</v>
      </c>
      <c r="F13" s="10">
        <v>518324.95</v>
      </c>
      <c r="G13" s="10">
        <v>471436.95999999996</v>
      </c>
      <c r="H13" s="10">
        <v>207980.02999999997</v>
      </c>
      <c r="I13" s="10">
        <v>310165.23</v>
      </c>
      <c r="J13" s="10">
        <v>434923.28</v>
      </c>
      <c r="K13" s="10">
        <v>325661.69999999995</v>
      </c>
      <c r="L13" s="10">
        <v>333918.85000000003</v>
      </c>
      <c r="M13" s="10">
        <v>812999.86999999976</v>
      </c>
      <c r="N13" s="10">
        <v>403344.22999999992</v>
      </c>
      <c r="O13" s="80">
        <f t="shared" si="0"/>
        <v>4541928.5799999991</v>
      </c>
      <c r="P13" s="42">
        <v>357962.52</v>
      </c>
      <c r="Q13" s="10">
        <v>481264.32000000007</v>
      </c>
      <c r="R13" s="10">
        <v>413951.39</v>
      </c>
      <c r="S13" s="10">
        <v>444731.33</v>
      </c>
      <c r="T13" s="10">
        <v>1007700.8200000002</v>
      </c>
      <c r="U13" s="80">
        <f t="shared" si="1"/>
        <v>2705610.3800000004</v>
      </c>
    </row>
    <row r="14" spans="1:22">
      <c r="B14" s="11" t="s">
        <v>184</v>
      </c>
      <c r="C14" s="4">
        <f>+SUM(C4:C13)</f>
        <v>70994525.179999992</v>
      </c>
      <c r="D14" s="4">
        <f t="shared" ref="D14:U14" si="2">+SUM(D4:D13)</f>
        <v>71372713.199999988</v>
      </c>
      <c r="E14" s="4">
        <f t="shared" si="2"/>
        <v>90636103.75</v>
      </c>
      <c r="F14" s="4">
        <f t="shared" si="2"/>
        <v>44229703.370000012</v>
      </c>
      <c r="G14" s="4">
        <f t="shared" si="2"/>
        <v>52852752.530000001</v>
      </c>
      <c r="H14" s="4">
        <f t="shared" si="2"/>
        <v>60667505.889999993</v>
      </c>
      <c r="I14" s="4">
        <f t="shared" si="2"/>
        <v>75981535.179999992</v>
      </c>
      <c r="J14" s="4">
        <f t="shared" si="2"/>
        <v>37511659.289999999</v>
      </c>
      <c r="K14" s="4">
        <f t="shared" si="2"/>
        <v>59170227.36999999</v>
      </c>
      <c r="L14" s="4">
        <f t="shared" si="2"/>
        <v>51771948.449999996</v>
      </c>
      <c r="M14" s="4">
        <f t="shared" si="2"/>
        <v>33622950.060000002</v>
      </c>
      <c r="N14" s="4">
        <f t="shared" si="2"/>
        <v>34896851.939999998</v>
      </c>
      <c r="O14" s="83">
        <f t="shared" si="2"/>
        <v>683708476.21000016</v>
      </c>
      <c r="P14" s="4">
        <f t="shared" si="2"/>
        <v>28441146.589999996</v>
      </c>
      <c r="Q14" s="4">
        <f t="shared" si="2"/>
        <v>46979323.819999993</v>
      </c>
      <c r="R14" s="4">
        <f t="shared" si="2"/>
        <v>35405939.150000006</v>
      </c>
      <c r="S14" s="4">
        <f t="shared" si="2"/>
        <v>20892772.709999997</v>
      </c>
      <c r="T14" s="4">
        <f t="shared" si="2"/>
        <v>47413136.069999985</v>
      </c>
      <c r="U14" s="83">
        <f t="shared" si="2"/>
        <v>179132318.33999997</v>
      </c>
      <c r="V14" s="3"/>
    </row>
    <row r="15" spans="1:22">
      <c r="B15" s="62" t="s">
        <v>185</v>
      </c>
      <c r="C15" s="63">
        <f>+C14/C17</f>
        <v>0.64031827476636183</v>
      </c>
      <c r="D15" s="63">
        <f t="shared" ref="D15:U15" si="3">+D14/D17</f>
        <v>0.66990783734497639</v>
      </c>
      <c r="E15" s="63">
        <f t="shared" si="3"/>
        <v>0.58522017485199684</v>
      </c>
      <c r="F15" s="63">
        <f t="shared" si="3"/>
        <v>0.48900393712181323</v>
      </c>
      <c r="G15" s="63">
        <f t="shared" si="3"/>
        <v>0.71864106021172969</v>
      </c>
      <c r="H15" s="63">
        <f t="shared" si="3"/>
        <v>0.82936487500226719</v>
      </c>
      <c r="I15" s="63">
        <f t="shared" si="3"/>
        <v>0.76667169577867567</v>
      </c>
      <c r="J15" s="63">
        <f t="shared" si="3"/>
        <v>0.72061318627940463</v>
      </c>
      <c r="K15" s="63">
        <f t="shared" si="3"/>
        <v>0.74099178412743538</v>
      </c>
      <c r="L15" s="63">
        <f t="shared" si="3"/>
        <v>0.75372417872214614</v>
      </c>
      <c r="M15" s="63">
        <f t="shared" si="3"/>
        <v>0.62645627808611659</v>
      </c>
      <c r="N15" s="63">
        <f t="shared" si="3"/>
        <v>0.63304990675456596</v>
      </c>
      <c r="O15" s="79">
        <f t="shared" si="3"/>
        <v>0.6716642582584742</v>
      </c>
      <c r="P15" s="63">
        <f t="shared" si="3"/>
        <v>0.62012852081544045</v>
      </c>
      <c r="Q15" s="63">
        <f t="shared" si="3"/>
        <v>0.793288510705353</v>
      </c>
      <c r="R15" s="63">
        <f t="shared" si="3"/>
        <v>0.77487612018790664</v>
      </c>
      <c r="S15" s="63">
        <f t="shared" si="3"/>
        <v>0.64453336613812406</v>
      </c>
      <c r="T15" s="63">
        <f t="shared" si="3"/>
        <v>0.81061168296704544</v>
      </c>
      <c r="U15" s="79">
        <f t="shared" si="3"/>
        <v>0.74118834155890301</v>
      </c>
      <c r="V15" s="3"/>
    </row>
    <row r="16" spans="1:22">
      <c r="B16" s="12"/>
      <c r="C16" s="14"/>
      <c r="V16" s="3"/>
    </row>
    <row r="17" spans="1:21" s="3" customFormat="1">
      <c r="B17" s="11" t="s">
        <v>186</v>
      </c>
      <c r="C17" s="60">
        <v>110873807.57000001</v>
      </c>
      <c r="D17" s="4">
        <v>106541092.99999999</v>
      </c>
      <c r="E17" s="4">
        <v>154875220.72</v>
      </c>
      <c r="F17" s="4">
        <v>90448562.910000011</v>
      </c>
      <c r="G17" s="4">
        <v>73545411.550000012</v>
      </c>
      <c r="H17" s="4">
        <v>73149355.270000011</v>
      </c>
      <c r="I17" s="4">
        <v>99105700.129999965</v>
      </c>
      <c r="J17" s="4">
        <v>52055194.110000007</v>
      </c>
      <c r="K17" s="4">
        <v>79852744.170000032</v>
      </c>
      <c r="L17" s="4">
        <v>68688188.480000019</v>
      </c>
      <c r="M17" s="4">
        <v>53671662.709999986</v>
      </c>
      <c r="N17" s="4">
        <v>55124961.819999985</v>
      </c>
      <c r="O17" s="96">
        <f t="shared" ref="O17" si="4">+SUM(C17:N17)</f>
        <v>1017931902.4400001</v>
      </c>
      <c r="P17" s="4">
        <v>45863310</v>
      </c>
      <c r="Q17" s="4">
        <v>59220980.999999985</v>
      </c>
      <c r="R17" s="4">
        <v>45692386.470000006</v>
      </c>
      <c r="S17" s="4">
        <v>32415346.989999983</v>
      </c>
      <c r="T17" s="4">
        <v>58490565.909999989</v>
      </c>
      <c r="U17" s="83">
        <f t="shared" ref="U17" si="5">+SUM(P17:T17)</f>
        <v>241682590.36999997</v>
      </c>
    </row>
    <row r="18" spans="1:21" s="3" customFormat="1">
      <c r="B18" s="62" t="s">
        <v>135</v>
      </c>
      <c r="C18" s="63">
        <f>+C17/C20</f>
        <v>0.10110933227703488</v>
      </c>
      <c r="D18" s="63">
        <f t="shared" ref="D18:U18" si="6">+D17/D20</f>
        <v>9.5396154180675929E-2</v>
      </c>
      <c r="E18" s="63">
        <f t="shared" si="6"/>
        <v>0.12824924755826134</v>
      </c>
      <c r="F18" s="63">
        <f t="shared" si="6"/>
        <v>7.3619593655955301E-2</v>
      </c>
      <c r="G18" s="63">
        <f t="shared" si="6"/>
        <v>5.533118051018409E-2</v>
      </c>
      <c r="H18" s="63">
        <f t="shared" si="6"/>
        <v>6.5731491912582582E-2</v>
      </c>
      <c r="I18" s="63">
        <f t="shared" si="6"/>
        <v>9.1617385428927264E-2</v>
      </c>
      <c r="J18" s="63">
        <f t="shared" si="6"/>
        <v>5.2911135626654671E-2</v>
      </c>
      <c r="K18" s="63">
        <f t="shared" si="6"/>
        <v>6.3929054380573863E-2</v>
      </c>
      <c r="L18" s="63">
        <f t="shared" si="6"/>
        <v>6.3657491508734204E-2</v>
      </c>
      <c r="M18" s="63">
        <f t="shared" si="6"/>
        <v>4.5809819945293088E-2</v>
      </c>
      <c r="N18" s="63">
        <f t="shared" si="6"/>
        <v>5.885330898064732E-2</v>
      </c>
      <c r="O18" s="79">
        <f t="shared" si="6"/>
        <v>7.4883276958405603E-2</v>
      </c>
      <c r="P18" s="63">
        <f t="shared" si="6"/>
        <v>3.8556418352731416E-2</v>
      </c>
      <c r="Q18" s="63">
        <f t="shared" si="6"/>
        <v>5.5240518441179477E-2</v>
      </c>
      <c r="R18" s="63">
        <f t="shared" si="6"/>
        <v>4.3529470365460773E-2</v>
      </c>
      <c r="S18" s="63">
        <f t="shared" si="6"/>
        <v>3.2284771787739669E-2</v>
      </c>
      <c r="T18" s="63">
        <f t="shared" si="6"/>
        <v>4.4353721067917129E-2</v>
      </c>
      <c r="U18" s="79">
        <f t="shared" si="6"/>
        <v>4.2896920295092365E-2</v>
      </c>
    </row>
    <row r="19" spans="1:21" s="3" customFormat="1">
      <c r="B19" s="12"/>
      <c r="C19" s="1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83"/>
      <c r="P19" s="4"/>
      <c r="Q19" s="4"/>
      <c r="R19" s="4"/>
      <c r="S19" s="4"/>
      <c r="T19" s="4"/>
      <c r="U19" s="83"/>
    </row>
    <row r="20" spans="1:21" s="3" customFormat="1">
      <c r="B20" s="11" t="s">
        <v>136</v>
      </c>
      <c r="C20" s="4">
        <v>1096573432.6700025</v>
      </c>
      <c r="D20" s="4">
        <v>1116827967.6999981</v>
      </c>
      <c r="E20" s="4">
        <v>1207611145.2399981</v>
      </c>
      <c r="F20" s="4">
        <v>1228593617.7900021</v>
      </c>
      <c r="G20" s="4">
        <v>1329185657.5599985</v>
      </c>
      <c r="H20" s="4">
        <v>1112850981.1899991</v>
      </c>
      <c r="I20" s="4">
        <v>1081734647.4800005</v>
      </c>
      <c r="J20" s="4">
        <v>983823036.36999488</v>
      </c>
      <c r="K20" s="4">
        <v>1249083768.6199987</v>
      </c>
      <c r="L20" s="4">
        <v>1079027571.6500008</v>
      </c>
      <c r="M20" s="4">
        <v>1171619158.8200009</v>
      </c>
      <c r="N20" s="4">
        <v>936650169.28999996</v>
      </c>
      <c r="O20" s="83">
        <v>13593581154.379993</v>
      </c>
      <c r="P20" s="4">
        <v>1189511680.7900014</v>
      </c>
      <c r="Q20" s="4">
        <v>1072056937.0299979</v>
      </c>
      <c r="R20" s="4">
        <v>1049688546.3199993</v>
      </c>
      <c r="S20" s="4">
        <v>1004044482.7399988</v>
      </c>
      <c r="T20" s="4">
        <v>1318729624.0699999</v>
      </c>
      <c r="U20" s="83">
        <v>5634031270.9499969</v>
      </c>
    </row>
    <row r="21" spans="1:21" s="3" customFormat="1">
      <c r="B21" s="62" t="s">
        <v>137</v>
      </c>
      <c r="C21" s="63">
        <f>+C20/C23</f>
        <v>0.29093994791200067</v>
      </c>
      <c r="D21" s="63">
        <f t="shared" ref="D21:U21" si="7">+D20/D23</f>
        <v>0.29580426983971092</v>
      </c>
      <c r="E21" s="63">
        <f t="shared" si="7"/>
        <v>0.25999989532194495</v>
      </c>
      <c r="F21" s="63">
        <f t="shared" si="7"/>
        <v>0.29208947130060448</v>
      </c>
      <c r="G21" s="63">
        <f t="shared" si="7"/>
        <v>0.2695419741318803</v>
      </c>
      <c r="H21" s="63">
        <f t="shared" si="7"/>
        <v>0.24443756784561854</v>
      </c>
      <c r="I21" s="63">
        <f t="shared" si="7"/>
        <v>0.23700120843883068</v>
      </c>
      <c r="J21" s="63">
        <f t="shared" si="7"/>
        <v>0.20682311129226924</v>
      </c>
      <c r="K21" s="63">
        <f t="shared" si="7"/>
        <v>0.24650877868417256</v>
      </c>
      <c r="L21" s="63">
        <f t="shared" si="7"/>
        <v>0.22284668331566954</v>
      </c>
      <c r="M21" s="63">
        <f t="shared" si="7"/>
        <v>0.2315226933137986</v>
      </c>
      <c r="N21" s="63">
        <f t="shared" si="7"/>
        <v>0.20793061473262323</v>
      </c>
      <c r="O21" s="79">
        <f t="shared" si="7"/>
        <v>0.24862597839853634</v>
      </c>
      <c r="P21" s="63">
        <f t="shared" si="7"/>
        <v>0.26908764839505017</v>
      </c>
      <c r="Q21" s="63">
        <f t="shared" si="7"/>
        <v>0.23675835348518881</v>
      </c>
      <c r="R21" s="63">
        <f t="shared" si="7"/>
        <v>0.21423602766024072</v>
      </c>
      <c r="S21" s="63">
        <f t="shared" si="7"/>
        <v>0.22518685919316836</v>
      </c>
      <c r="T21" s="63">
        <f t="shared" si="7"/>
        <v>0.24211630409596205</v>
      </c>
      <c r="U21" s="79">
        <f t="shared" si="7"/>
        <v>0.23718563818525562</v>
      </c>
    </row>
    <row r="22" spans="1:21" s="3" customFormat="1"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84"/>
      <c r="P22" s="14"/>
      <c r="Q22" s="14"/>
      <c r="R22" s="14"/>
      <c r="S22" s="14"/>
      <c r="T22" s="14"/>
      <c r="U22" s="84"/>
    </row>
    <row r="23" spans="1:21" s="3" customFormat="1">
      <c r="B23" s="11" t="s">
        <v>138</v>
      </c>
      <c r="C23" s="4">
        <v>3769071385.8300347</v>
      </c>
      <c r="D23" s="4">
        <v>3775564052.2200031</v>
      </c>
      <c r="E23" s="4">
        <v>4644660120.8999462</v>
      </c>
      <c r="F23" s="4">
        <v>4206223566.7700343</v>
      </c>
      <c r="G23" s="4">
        <v>4931275219.1599684</v>
      </c>
      <c r="H23" s="4">
        <v>4552700270.2499952</v>
      </c>
      <c r="I23" s="4">
        <v>4564257940.310009</v>
      </c>
      <c r="J23" s="4">
        <v>4756833171.2200136</v>
      </c>
      <c r="K23" s="4">
        <v>5067096495.6600056</v>
      </c>
      <c r="L23" s="4">
        <v>4842017640.0899057</v>
      </c>
      <c r="M23" s="4">
        <v>5060493820.5000277</v>
      </c>
      <c r="N23" s="4">
        <v>4504628481.4500885</v>
      </c>
      <c r="O23" s="83">
        <v>54674822164.360031</v>
      </c>
      <c r="P23" s="4">
        <v>4420536163.159997</v>
      </c>
      <c r="Q23" s="4">
        <v>4528063830.6899862</v>
      </c>
      <c r="R23" s="4">
        <v>4899682643.4100618</v>
      </c>
      <c r="S23" s="4">
        <v>4458717024.3300734</v>
      </c>
      <c r="T23" s="4">
        <v>5446678318.4800539</v>
      </c>
      <c r="U23" s="83">
        <v>23753677980.070171</v>
      </c>
    </row>
    <row r="24" spans="1:21">
      <c r="A24" s="3" t="s">
        <v>33</v>
      </c>
    </row>
  </sheetData>
  <mergeCells count="2">
    <mergeCell ref="C2:O2"/>
    <mergeCell ref="P2:U2"/>
  </mergeCells>
  <pageMargins left="0.70866141732283472" right="0.70866141732283472" top="0.33" bottom="0.28999999999999998" header="0.31496062992125984" footer="0.31496062992125984"/>
  <pageSetup scale="85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8"/>
  <sheetViews>
    <sheetView tabSelected="1" topLeftCell="J1" workbookViewId="0">
      <selection activeCell="L18" sqref="L18"/>
    </sheetView>
  </sheetViews>
  <sheetFormatPr baseColWidth="10" defaultRowHeight="12.75"/>
  <cols>
    <col min="1" max="1" width="14.7109375" style="20" bestFit="1" customWidth="1"/>
    <col min="2" max="3" width="9.5703125" style="20" bestFit="1" customWidth="1"/>
    <col min="4" max="4" width="10.85546875" style="20" bestFit="1" customWidth="1"/>
    <col min="5" max="9" width="9.5703125" style="20" bestFit="1" customWidth="1"/>
    <col min="10" max="11" width="10.140625" style="20" bestFit="1" customWidth="1"/>
    <col min="12" max="13" width="10.85546875" style="20" bestFit="1" customWidth="1"/>
    <col min="14" max="14" width="10.85546875" style="88" customWidth="1"/>
    <col min="15" max="16" width="9.5703125" style="20" bestFit="1" customWidth="1"/>
    <col min="17" max="18" width="10.85546875" style="20" bestFit="1" customWidth="1"/>
    <col min="19" max="19" width="10.140625" style="20" bestFit="1" customWidth="1"/>
    <col min="20" max="21" width="10.140625" style="20" customWidth="1"/>
    <col min="22" max="22" width="13.7109375" style="88" bestFit="1" customWidth="1"/>
    <col min="23" max="16384" width="11.42578125" style="20"/>
  </cols>
  <sheetData>
    <row r="1" spans="1:22">
      <c r="A1" s="16" t="s">
        <v>118</v>
      </c>
    </row>
    <row r="2" spans="1:22">
      <c r="A2" s="18" t="s">
        <v>39</v>
      </c>
    </row>
    <row r="3" spans="1:22">
      <c r="B3" s="132">
        <v>2011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4"/>
      <c r="O3" s="132">
        <v>2012</v>
      </c>
      <c r="P3" s="133"/>
      <c r="Q3" s="133"/>
      <c r="R3" s="133"/>
      <c r="S3" s="133"/>
      <c r="T3" s="133"/>
      <c r="U3" s="133"/>
      <c r="V3" s="134"/>
    </row>
    <row r="4" spans="1:22">
      <c r="B4" s="26" t="s">
        <v>11</v>
      </c>
      <c r="C4" s="19" t="s">
        <v>12</v>
      </c>
      <c r="D4" s="19" t="s">
        <v>13</v>
      </c>
      <c r="E4" s="19" t="s">
        <v>14</v>
      </c>
      <c r="F4" s="19" t="s">
        <v>15</v>
      </c>
      <c r="G4" s="19" t="s">
        <v>16</v>
      </c>
      <c r="H4" s="19" t="s">
        <v>17</v>
      </c>
      <c r="I4" s="19" t="s">
        <v>18</v>
      </c>
      <c r="J4" s="19" t="s">
        <v>19</v>
      </c>
      <c r="K4" s="19" t="s">
        <v>20</v>
      </c>
      <c r="L4" s="19" t="s">
        <v>21</v>
      </c>
      <c r="M4" s="19" t="s">
        <v>22</v>
      </c>
      <c r="N4" s="27" t="s">
        <v>87</v>
      </c>
      <c r="O4" s="19" t="s">
        <v>11</v>
      </c>
      <c r="P4" s="19" t="s">
        <v>12</v>
      </c>
      <c r="Q4" s="19" t="s">
        <v>13</v>
      </c>
      <c r="R4" s="19" t="s">
        <v>14</v>
      </c>
      <c r="S4" s="19" t="s">
        <v>15</v>
      </c>
      <c r="T4" s="19" t="s">
        <v>16</v>
      </c>
      <c r="U4" s="19" t="s">
        <v>17</v>
      </c>
      <c r="V4" s="27" t="s">
        <v>212</v>
      </c>
    </row>
    <row r="5" spans="1:22">
      <c r="A5" s="45" t="s">
        <v>44</v>
      </c>
      <c r="B5" s="47">
        <v>326295759.84999657</v>
      </c>
      <c r="C5" s="48">
        <v>449916392.47000217</v>
      </c>
      <c r="D5" s="48">
        <v>1000156390.5500009</v>
      </c>
      <c r="E5" s="48">
        <v>544524927.87999797</v>
      </c>
      <c r="F5" s="48">
        <v>169044198.15000224</v>
      </c>
      <c r="G5" s="48">
        <v>837922044.98000216</v>
      </c>
      <c r="H5" s="48">
        <v>429787876.1099968</v>
      </c>
      <c r="I5" s="48">
        <v>876100275.97000337</v>
      </c>
      <c r="J5" s="48">
        <v>562010050.70000291</v>
      </c>
      <c r="K5" s="48">
        <v>888218047.10999632</v>
      </c>
      <c r="L5" s="48">
        <v>1011178612.9900029</v>
      </c>
      <c r="M5" s="48">
        <v>1016478952.5999973</v>
      </c>
      <c r="N5" s="89">
        <f>+SUM(B5:M5)</f>
        <v>8111633529.3600006</v>
      </c>
      <c r="O5" s="48">
        <v>531895067.03999901</v>
      </c>
      <c r="P5" s="48">
        <v>828739864.73000181</v>
      </c>
      <c r="Q5" s="48">
        <v>1268393097.2799969</v>
      </c>
      <c r="R5" s="48">
        <v>1058770301.8300016</v>
      </c>
      <c r="S5" s="48">
        <v>294976580.46000051</v>
      </c>
      <c r="T5" s="32">
        <f>1964767094-1299765741</f>
        <v>665001353</v>
      </c>
      <c r="U5" s="32">
        <f>1618602471-1207764500</f>
        <v>410837971</v>
      </c>
      <c r="V5" s="89">
        <f>+SUM(O5:U5)</f>
        <v>5058614235.3400002</v>
      </c>
    </row>
    <row r="6" spans="1:22">
      <c r="A6" s="46" t="s">
        <v>43</v>
      </c>
      <c r="B6" s="34">
        <v>12976228.069988251</v>
      </c>
      <c r="C6" s="25">
        <v>172080876.66005754</v>
      </c>
      <c r="D6" s="25">
        <v>254737279.23012257</v>
      </c>
      <c r="E6" s="25">
        <v>491095442.31007147</v>
      </c>
      <c r="F6" s="25">
        <v>217317087.62011242</v>
      </c>
      <c r="G6" s="25">
        <v>156393086.26002502</v>
      </c>
      <c r="H6" s="25">
        <v>326134966.39003849</v>
      </c>
      <c r="I6" s="25">
        <v>208345593.00994301</v>
      </c>
      <c r="J6" s="25">
        <v>-522891907.60999203</v>
      </c>
      <c r="K6" s="25">
        <v>-128564369.0298214</v>
      </c>
      <c r="L6" s="25">
        <v>94315805.820053101</v>
      </c>
      <c r="M6" s="25">
        <v>996753832.68989944</v>
      </c>
      <c r="N6" s="90">
        <f>+SUM(B6:M6)</f>
        <v>2278693921.4204979</v>
      </c>
      <c r="O6" s="25">
        <v>301773207.3700676</v>
      </c>
      <c r="P6" s="25">
        <v>410189041.26003075</v>
      </c>
      <c r="Q6" s="25">
        <v>857833423.73997879</v>
      </c>
      <c r="R6" s="25">
        <v>561075382.56990623</v>
      </c>
      <c r="S6" s="25">
        <v>-138440465.33015299</v>
      </c>
      <c r="T6" s="25">
        <v>-442796860</v>
      </c>
      <c r="U6" s="25">
        <f>4693529141-5159674001</f>
        <v>-466144860</v>
      </c>
      <c r="V6" s="90">
        <f>+SUM(O6:U6)</f>
        <v>1083488869.6098304</v>
      </c>
    </row>
    <row r="8" spans="1:22">
      <c r="A8" s="20" t="s">
        <v>33</v>
      </c>
    </row>
  </sheetData>
  <mergeCells count="2">
    <mergeCell ref="B3:N3"/>
    <mergeCell ref="O3:V3"/>
  </mergeCells>
  <pageMargins left="0.31496062992125984" right="0.4" top="0.74803149606299213" bottom="0.74803149606299213" header="0.31496062992125984" footer="0.31496062992125984"/>
  <pageSetup scale="95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33"/>
  <sheetViews>
    <sheetView workbookViewId="0"/>
  </sheetViews>
  <sheetFormatPr baseColWidth="10" defaultRowHeight="12.75"/>
  <cols>
    <col min="1" max="1" width="10.5703125" style="20" customWidth="1"/>
    <col min="2" max="3" width="9.5703125" style="20" bestFit="1" customWidth="1"/>
    <col min="4" max="4" width="10.85546875" style="20" bestFit="1" customWidth="1"/>
    <col min="5" max="9" width="9.5703125" style="20" bestFit="1" customWidth="1"/>
    <col min="10" max="11" width="10.140625" style="20" bestFit="1" customWidth="1"/>
    <col min="12" max="13" width="10.85546875" style="20" bestFit="1" customWidth="1"/>
    <col min="14" max="14" width="10.85546875" style="88" customWidth="1"/>
    <col min="15" max="16" width="9.5703125" style="20" bestFit="1" customWidth="1"/>
    <col min="17" max="18" width="10.85546875" style="20" bestFit="1" customWidth="1"/>
    <col min="19" max="19" width="10.140625" style="20" bestFit="1" customWidth="1"/>
    <col min="20" max="20" width="13.7109375" style="88" bestFit="1" customWidth="1"/>
    <col min="21" max="16384" width="11.42578125" style="20"/>
  </cols>
  <sheetData>
    <row r="1" spans="1:20">
      <c r="A1" s="16" t="s">
        <v>117</v>
      </c>
    </row>
    <row r="2" spans="1:20">
      <c r="A2" s="18" t="s">
        <v>39</v>
      </c>
    </row>
    <row r="3" spans="1:20">
      <c r="B3" s="132">
        <v>2011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4"/>
      <c r="O3" s="132">
        <v>2012</v>
      </c>
      <c r="P3" s="133"/>
      <c r="Q3" s="133"/>
      <c r="R3" s="133"/>
      <c r="S3" s="133"/>
      <c r="T3" s="134"/>
    </row>
    <row r="4" spans="1:20">
      <c r="B4" s="26" t="s">
        <v>11</v>
      </c>
      <c r="C4" s="19" t="s">
        <v>12</v>
      </c>
      <c r="D4" s="19" t="s">
        <v>13</v>
      </c>
      <c r="E4" s="19" t="s">
        <v>14</v>
      </c>
      <c r="F4" s="19" t="s">
        <v>15</v>
      </c>
      <c r="G4" s="19" t="s">
        <v>16</v>
      </c>
      <c r="H4" s="19" t="s">
        <v>17</v>
      </c>
      <c r="I4" s="19" t="s">
        <v>18</v>
      </c>
      <c r="J4" s="19" t="s">
        <v>19</v>
      </c>
      <c r="K4" s="19" t="s">
        <v>20</v>
      </c>
      <c r="L4" s="19" t="s">
        <v>21</v>
      </c>
      <c r="M4" s="19" t="s">
        <v>22</v>
      </c>
      <c r="N4" s="27" t="s">
        <v>87</v>
      </c>
      <c r="O4" s="19" t="s">
        <v>11</v>
      </c>
      <c r="P4" s="19" t="s">
        <v>12</v>
      </c>
      <c r="Q4" s="19" t="s">
        <v>13</v>
      </c>
      <c r="R4" s="19" t="s">
        <v>14</v>
      </c>
      <c r="S4" s="19" t="s">
        <v>15</v>
      </c>
      <c r="T4" s="27" t="s">
        <v>88</v>
      </c>
    </row>
    <row r="5" spans="1:20">
      <c r="A5" s="45" t="s">
        <v>119</v>
      </c>
      <c r="B5" s="47">
        <v>145306662.59999973</v>
      </c>
      <c r="C5" s="48">
        <v>126648588.17999996</v>
      </c>
      <c r="D5" s="48">
        <v>89446385.859999925</v>
      </c>
      <c r="E5" s="48">
        <v>135029364.5200001</v>
      </c>
      <c r="F5" s="48">
        <v>190642373.07999992</v>
      </c>
      <c r="G5" s="48">
        <v>158513707.33999991</v>
      </c>
      <c r="H5" s="48">
        <v>70485396.76000008</v>
      </c>
      <c r="I5" s="48">
        <v>126576681.55999991</v>
      </c>
      <c r="J5" s="48">
        <v>78228806.540000126</v>
      </c>
      <c r="K5" s="48">
        <v>101933695.18999997</v>
      </c>
      <c r="L5" s="48">
        <v>188137951.8899999</v>
      </c>
      <c r="M5" s="48">
        <v>168703825.84999985</v>
      </c>
      <c r="N5" s="89">
        <v>1579653439.3699994</v>
      </c>
      <c r="O5" s="48">
        <v>201498247.09999993</v>
      </c>
      <c r="P5" s="48">
        <v>122070219.55999984</v>
      </c>
      <c r="Q5" s="48">
        <v>207950122.97000003</v>
      </c>
      <c r="R5" s="48">
        <v>112010725.75000003</v>
      </c>
      <c r="S5" s="48">
        <v>164380874.5999999</v>
      </c>
      <c r="T5" s="89">
        <v>807910189.97999966</v>
      </c>
    </row>
    <row r="6" spans="1:20">
      <c r="A6" s="46" t="s">
        <v>43</v>
      </c>
      <c r="B6" s="34">
        <v>326295759.84999657</v>
      </c>
      <c r="C6" s="25">
        <v>449916392.47000217</v>
      </c>
      <c r="D6" s="25">
        <v>1000156390.5500009</v>
      </c>
      <c r="E6" s="25">
        <v>544524927.87999797</v>
      </c>
      <c r="F6" s="25">
        <v>169044198.15000224</v>
      </c>
      <c r="G6" s="25">
        <v>837922044.98000216</v>
      </c>
      <c r="H6" s="25">
        <v>429787876.1099968</v>
      </c>
      <c r="I6" s="25">
        <v>876100275.97000337</v>
      </c>
      <c r="J6" s="25">
        <v>562010050.70000291</v>
      </c>
      <c r="K6" s="25">
        <v>888218047.10999632</v>
      </c>
      <c r="L6" s="25">
        <v>1011178612.9900029</v>
      </c>
      <c r="M6" s="25">
        <v>1016478952.5999973</v>
      </c>
      <c r="N6" s="90">
        <v>8111633529.3600006</v>
      </c>
      <c r="O6" s="25">
        <v>531895067.03999901</v>
      </c>
      <c r="P6" s="25">
        <v>828739864.73000181</v>
      </c>
      <c r="Q6" s="25">
        <v>1268393097.2799969</v>
      </c>
      <c r="R6" s="25">
        <v>1058770301.8300016</v>
      </c>
      <c r="S6" s="25">
        <v>294976580.46000051</v>
      </c>
      <c r="T6" s="90">
        <v>3982774911.3399997</v>
      </c>
    </row>
    <row r="8" spans="1:20">
      <c r="A8" s="20" t="s">
        <v>33</v>
      </c>
    </row>
    <row r="33" spans="14:20">
      <c r="N33" s="20"/>
      <c r="T33" s="20"/>
    </row>
  </sheetData>
  <mergeCells count="2">
    <mergeCell ref="B3:N3"/>
    <mergeCell ref="O3:T3"/>
  </mergeCells>
  <pageMargins left="0.31496062992125984" right="0.4" top="0.74803149606299213" bottom="0.74803149606299213" header="0.31496062992125984" footer="0.31496062992125984"/>
  <pageSetup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1"/>
  <sheetViews>
    <sheetView workbookViewId="0">
      <pane ySplit="3" topLeftCell="A4" activePane="bottomLeft" state="frozen"/>
      <selection pane="bottomLeft"/>
    </sheetView>
  </sheetViews>
  <sheetFormatPr baseColWidth="10" defaultRowHeight="12.75"/>
  <cols>
    <col min="1" max="1" width="5.5703125" style="3" bestFit="1" customWidth="1"/>
    <col min="2" max="2" width="61.85546875" style="3" customWidth="1"/>
    <col min="3" max="14" width="10.85546875" style="4" bestFit="1" customWidth="1"/>
    <col min="15" max="15" width="11.7109375" style="83" bestFit="1" customWidth="1"/>
    <col min="16" max="20" width="10.85546875" style="4" bestFit="1" customWidth="1"/>
    <col min="21" max="21" width="13.28515625" style="83" bestFit="1" customWidth="1"/>
    <col min="22" max="16384" width="11.42578125" style="3"/>
  </cols>
  <sheetData>
    <row r="1" spans="1:23">
      <c r="A1" s="16" t="s">
        <v>63</v>
      </c>
    </row>
    <row r="2" spans="1:23">
      <c r="A2" s="18" t="s">
        <v>36</v>
      </c>
      <c r="C2" s="128">
        <v>2011</v>
      </c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30"/>
      <c r="P2" s="128">
        <v>2012</v>
      </c>
      <c r="Q2" s="129"/>
      <c r="R2" s="129"/>
      <c r="S2" s="129"/>
      <c r="T2" s="129"/>
      <c r="U2" s="130"/>
    </row>
    <row r="3" spans="1:23">
      <c r="A3" s="49" t="s">
        <v>45</v>
      </c>
      <c r="B3" s="6" t="s">
        <v>10</v>
      </c>
      <c r="C3" s="36" t="s">
        <v>11</v>
      </c>
      <c r="D3" s="7" t="s">
        <v>12</v>
      </c>
      <c r="E3" s="7" t="s">
        <v>13</v>
      </c>
      <c r="F3" s="7" t="s">
        <v>14</v>
      </c>
      <c r="G3" s="7" t="s">
        <v>15</v>
      </c>
      <c r="H3" s="7" t="s">
        <v>16</v>
      </c>
      <c r="I3" s="7" t="s">
        <v>17</v>
      </c>
      <c r="J3" s="7" t="s">
        <v>18</v>
      </c>
      <c r="K3" s="7" t="s">
        <v>19</v>
      </c>
      <c r="L3" s="7" t="s">
        <v>20</v>
      </c>
      <c r="M3" s="7" t="s">
        <v>21</v>
      </c>
      <c r="N3" s="7" t="s">
        <v>22</v>
      </c>
      <c r="O3" s="37" t="s">
        <v>87</v>
      </c>
      <c r="P3" s="36" t="s">
        <v>11</v>
      </c>
      <c r="Q3" s="7" t="s">
        <v>12</v>
      </c>
      <c r="R3" s="7" t="s">
        <v>13</v>
      </c>
      <c r="S3" s="7" t="s">
        <v>14</v>
      </c>
      <c r="T3" s="7" t="s">
        <v>15</v>
      </c>
      <c r="U3" s="37" t="s">
        <v>96</v>
      </c>
    </row>
    <row r="4" spans="1:23">
      <c r="A4" s="50" t="s">
        <v>54</v>
      </c>
      <c r="B4" s="51" t="s">
        <v>23</v>
      </c>
      <c r="C4" s="38">
        <v>785555917.90000021</v>
      </c>
      <c r="D4" s="39">
        <v>934426372.26000011</v>
      </c>
      <c r="E4" s="39">
        <v>1443345068.3899999</v>
      </c>
      <c r="F4" s="39">
        <v>1127213262.3</v>
      </c>
      <c r="G4" s="39">
        <v>718910162.13999999</v>
      </c>
      <c r="H4" s="39">
        <v>1189095424.8600001</v>
      </c>
      <c r="I4" s="39">
        <v>912505699.38999987</v>
      </c>
      <c r="J4" s="39">
        <v>1130621870.24</v>
      </c>
      <c r="K4" s="39">
        <v>1139699235.1999998</v>
      </c>
      <c r="L4" s="39">
        <v>1338249840.01</v>
      </c>
      <c r="M4" s="39">
        <v>1474475576.3899999</v>
      </c>
      <c r="N4" s="39">
        <v>1212205891.05</v>
      </c>
      <c r="O4" s="81">
        <f>+SUM(C4:N4)</f>
        <v>13406304320.129999</v>
      </c>
      <c r="P4" s="38">
        <v>1014857292.88</v>
      </c>
      <c r="Q4" s="39">
        <v>1196395412.01</v>
      </c>
      <c r="R4" s="39">
        <v>1461576661.0399997</v>
      </c>
      <c r="S4" s="39">
        <v>1500436674.1999998</v>
      </c>
      <c r="T4" s="39">
        <v>908357790.03000009</v>
      </c>
      <c r="U4" s="81">
        <f>+SUM(P4:T4)</f>
        <v>6081623830.1599989</v>
      </c>
    </row>
    <row r="5" spans="1:23">
      <c r="A5" s="52" t="s">
        <v>53</v>
      </c>
      <c r="B5" s="53" t="s">
        <v>56</v>
      </c>
      <c r="C5" s="40">
        <v>92595103.860000014</v>
      </c>
      <c r="D5" s="41">
        <v>119013739.41999993</v>
      </c>
      <c r="E5" s="41">
        <v>149982775.67000002</v>
      </c>
      <c r="F5" s="41">
        <v>141204818.88000003</v>
      </c>
      <c r="G5" s="41">
        <v>154902637.81999996</v>
      </c>
      <c r="H5" s="41">
        <v>136610988.37000003</v>
      </c>
      <c r="I5" s="41">
        <v>146632714.02000001</v>
      </c>
      <c r="J5" s="41">
        <v>183997001.58999994</v>
      </c>
      <c r="K5" s="41">
        <v>175134533.33999994</v>
      </c>
      <c r="L5" s="41">
        <v>166474728.54000002</v>
      </c>
      <c r="M5" s="41">
        <v>192187723.73999992</v>
      </c>
      <c r="N5" s="41">
        <v>193783223.25999993</v>
      </c>
      <c r="O5" s="82">
        <f t="shared" ref="O5:O20" si="0">+SUM(C5:N5)</f>
        <v>1852519988.5099998</v>
      </c>
      <c r="P5" s="40">
        <v>127685719.06999996</v>
      </c>
      <c r="Q5" s="41">
        <v>202118719.98999998</v>
      </c>
      <c r="R5" s="41">
        <v>209826585.27000001</v>
      </c>
      <c r="S5" s="41">
        <v>200073796.29000002</v>
      </c>
      <c r="T5" s="41">
        <v>223831125.50000003</v>
      </c>
      <c r="U5" s="82">
        <f t="shared" ref="U5:U20" si="1">+SUM(P5:T5)</f>
        <v>963535946.11999989</v>
      </c>
    </row>
    <row r="6" spans="1:23" ht="25.5">
      <c r="A6" s="54" t="s">
        <v>52</v>
      </c>
      <c r="B6" s="55" t="s">
        <v>55</v>
      </c>
      <c r="C6" s="38">
        <v>86746859.390000001</v>
      </c>
      <c r="D6" s="39">
        <v>89677033.370000005</v>
      </c>
      <c r="E6" s="39">
        <v>92581278.999999925</v>
      </c>
      <c r="F6" s="39">
        <v>80384012.97999993</v>
      </c>
      <c r="G6" s="39">
        <v>136946334.04999995</v>
      </c>
      <c r="H6" s="39">
        <v>109695617.77999994</v>
      </c>
      <c r="I6" s="39">
        <v>71071054.040000021</v>
      </c>
      <c r="J6" s="39">
        <v>72444248.109999985</v>
      </c>
      <c r="K6" s="39">
        <v>50227606.12000002</v>
      </c>
      <c r="L6" s="39">
        <v>53805409.310000025</v>
      </c>
      <c r="M6" s="39">
        <v>70624184.520000026</v>
      </c>
      <c r="N6" s="39">
        <v>42856900.139999993</v>
      </c>
      <c r="O6" s="81">
        <f t="shared" si="0"/>
        <v>957060538.80999994</v>
      </c>
      <c r="P6" s="38">
        <v>104581851.10999992</v>
      </c>
      <c r="Q6" s="39">
        <v>73152644.480000004</v>
      </c>
      <c r="R6" s="39">
        <v>129732127.77999993</v>
      </c>
      <c r="S6" s="39">
        <v>58411046.000000015</v>
      </c>
      <c r="T6" s="39">
        <v>105346985.46999998</v>
      </c>
      <c r="U6" s="81">
        <f t="shared" si="1"/>
        <v>471224654.83999979</v>
      </c>
    </row>
    <row r="7" spans="1:23" ht="51">
      <c r="A7" s="52">
        <v>2710</v>
      </c>
      <c r="B7" s="53" t="s">
        <v>57</v>
      </c>
      <c r="C7" s="40">
        <v>115927384.34999999</v>
      </c>
      <c r="D7" s="41">
        <v>138426607.61999997</v>
      </c>
      <c r="E7" s="41">
        <v>193267672.35999998</v>
      </c>
      <c r="F7" s="41">
        <v>110271887.74999999</v>
      </c>
      <c r="G7" s="41">
        <v>146642351.48999998</v>
      </c>
      <c r="H7" s="41">
        <v>207866003.82000002</v>
      </c>
      <c r="I7" s="41">
        <v>115840441.11999999</v>
      </c>
      <c r="J7" s="41">
        <v>117670079.34</v>
      </c>
      <c r="K7" s="41">
        <v>144752537.92000002</v>
      </c>
      <c r="L7" s="41">
        <v>160459830.81999999</v>
      </c>
      <c r="M7" s="41">
        <v>140681305.20999998</v>
      </c>
      <c r="N7" s="41">
        <v>172293193.69000003</v>
      </c>
      <c r="O7" s="82">
        <f t="shared" si="0"/>
        <v>1764099295.49</v>
      </c>
      <c r="P7" s="40">
        <v>204666805.94999999</v>
      </c>
      <c r="Q7" s="41">
        <v>159874812.78999999</v>
      </c>
      <c r="R7" s="41">
        <v>221263490.88</v>
      </c>
      <c r="S7" s="41">
        <v>101945036.43000001</v>
      </c>
      <c r="T7" s="41">
        <v>93912001.000000015</v>
      </c>
      <c r="U7" s="82">
        <f t="shared" si="1"/>
        <v>781662147.04999995</v>
      </c>
    </row>
    <row r="8" spans="1:23" ht="25.5">
      <c r="A8" s="54" t="s">
        <v>46</v>
      </c>
      <c r="B8" s="55" t="s">
        <v>58</v>
      </c>
      <c r="C8" s="38">
        <v>132285365.00999984</v>
      </c>
      <c r="D8" s="39">
        <v>106810476.29000002</v>
      </c>
      <c r="E8" s="39">
        <v>108819650.49000007</v>
      </c>
      <c r="F8" s="39">
        <v>102195614.77000012</v>
      </c>
      <c r="G8" s="39">
        <v>67956582.980000064</v>
      </c>
      <c r="H8" s="39">
        <v>74416132.629999995</v>
      </c>
      <c r="I8" s="39">
        <v>59591124.050000034</v>
      </c>
      <c r="J8" s="39">
        <v>55007773.039999992</v>
      </c>
      <c r="K8" s="39">
        <v>68063683.470000014</v>
      </c>
      <c r="L8" s="39">
        <v>75410692.109999955</v>
      </c>
      <c r="M8" s="39">
        <v>126003008.13999988</v>
      </c>
      <c r="N8" s="39">
        <v>140420350.86999986</v>
      </c>
      <c r="O8" s="81">
        <f t="shared" si="0"/>
        <v>1116980453.8499999</v>
      </c>
      <c r="P8" s="38">
        <v>100651221.41999999</v>
      </c>
      <c r="Q8" s="39">
        <v>74661267.949999943</v>
      </c>
      <c r="R8" s="39">
        <v>81609353.850000054</v>
      </c>
      <c r="S8" s="39">
        <v>47281621.340000011</v>
      </c>
      <c r="T8" s="39">
        <v>66567278.469999917</v>
      </c>
      <c r="U8" s="81">
        <f t="shared" si="1"/>
        <v>370770743.02999991</v>
      </c>
    </row>
    <row r="9" spans="1:23">
      <c r="A9" s="52" t="s">
        <v>47</v>
      </c>
      <c r="B9" s="53" t="s">
        <v>59</v>
      </c>
      <c r="C9" s="40">
        <v>73523809.329999968</v>
      </c>
      <c r="D9" s="41">
        <v>46094887.70000001</v>
      </c>
      <c r="E9" s="41">
        <v>68340963.589999989</v>
      </c>
      <c r="F9" s="41">
        <v>53394200.009999998</v>
      </c>
      <c r="G9" s="41">
        <v>94766785.730000004</v>
      </c>
      <c r="H9" s="41">
        <v>75600651.459999993</v>
      </c>
      <c r="I9" s="41">
        <v>50629713.139999993</v>
      </c>
      <c r="J9" s="41">
        <v>102365155.05000006</v>
      </c>
      <c r="K9" s="41">
        <v>59805587.93</v>
      </c>
      <c r="L9" s="41">
        <v>27454061.289999999</v>
      </c>
      <c r="M9" s="41">
        <v>32353647.210000005</v>
      </c>
      <c r="N9" s="41">
        <v>55766306.74000001</v>
      </c>
      <c r="O9" s="82">
        <f t="shared" si="0"/>
        <v>740095769.17999995</v>
      </c>
      <c r="P9" s="40">
        <v>40282609.490000002</v>
      </c>
      <c r="Q9" s="41">
        <v>41888472.909999996</v>
      </c>
      <c r="R9" s="41">
        <v>53527725.710000001</v>
      </c>
      <c r="S9" s="41">
        <v>27572060.169999998</v>
      </c>
      <c r="T9" s="41">
        <v>41480852.900000006</v>
      </c>
      <c r="U9" s="82">
        <f t="shared" si="1"/>
        <v>204751721.18000001</v>
      </c>
    </row>
    <row r="10" spans="1:23">
      <c r="A10" s="54" t="s">
        <v>48</v>
      </c>
      <c r="B10" s="55" t="s">
        <v>60</v>
      </c>
      <c r="C10" s="38">
        <v>17973754.719999999</v>
      </c>
      <c r="D10" s="39">
        <v>17530021.859999999</v>
      </c>
      <c r="E10" s="39">
        <v>16234618.680000003</v>
      </c>
      <c r="F10" s="39">
        <v>16337020.659999998</v>
      </c>
      <c r="G10" s="39">
        <v>26843769.57</v>
      </c>
      <c r="H10" s="39">
        <v>15358299.150000002</v>
      </c>
      <c r="I10" s="39">
        <v>11856116.030000001</v>
      </c>
      <c r="J10" s="39">
        <v>20168692.260000002</v>
      </c>
      <c r="K10" s="39">
        <v>14770372.980000004</v>
      </c>
      <c r="L10" s="39">
        <v>16429494.540000001</v>
      </c>
      <c r="M10" s="39">
        <v>14508113.209999997</v>
      </c>
      <c r="N10" s="39">
        <v>11461849.150000002</v>
      </c>
      <c r="O10" s="81">
        <f t="shared" si="0"/>
        <v>199472122.81000003</v>
      </c>
      <c r="P10" s="38">
        <v>18693846.709999997</v>
      </c>
      <c r="Q10" s="39">
        <v>11828372.449999999</v>
      </c>
      <c r="R10" s="39">
        <v>16310799.939999998</v>
      </c>
      <c r="S10" s="39">
        <v>11946644.040000001</v>
      </c>
      <c r="T10" s="39">
        <v>27397798.809999999</v>
      </c>
      <c r="U10" s="81">
        <f t="shared" si="1"/>
        <v>86177461.949999988</v>
      </c>
    </row>
    <row r="11" spans="1:23" ht="25.5">
      <c r="A11" s="52" t="s">
        <v>49</v>
      </c>
      <c r="B11" s="53" t="s">
        <v>61</v>
      </c>
      <c r="C11" s="40">
        <v>5667713.4100000001</v>
      </c>
      <c r="D11" s="41">
        <v>1867125.8199999998</v>
      </c>
      <c r="E11" s="41">
        <v>6267603.1800000006</v>
      </c>
      <c r="F11" s="41">
        <v>9772614.2300000042</v>
      </c>
      <c r="G11" s="41"/>
      <c r="H11" s="41">
        <v>10352531.620000001</v>
      </c>
      <c r="I11" s="41">
        <v>2841573.64</v>
      </c>
      <c r="J11" s="41">
        <v>10715416.460000001</v>
      </c>
      <c r="K11" s="41">
        <v>16621860.509999998</v>
      </c>
      <c r="L11" s="41">
        <v>7815180.9199999999</v>
      </c>
      <c r="M11" s="41">
        <v>6996288.9900000002</v>
      </c>
      <c r="N11" s="41">
        <v>3872137.1999999997</v>
      </c>
      <c r="O11" s="82">
        <f t="shared" si="0"/>
        <v>82790045.980000004</v>
      </c>
      <c r="P11" s="40">
        <v>2580381.0199999996</v>
      </c>
      <c r="Q11" s="41">
        <v>6258293.3900000006</v>
      </c>
      <c r="R11" s="41">
        <v>11490859.030000001</v>
      </c>
      <c r="S11" s="41">
        <v>1971404.17</v>
      </c>
      <c r="T11" s="41">
        <v>10044557.799999999</v>
      </c>
      <c r="U11" s="82">
        <f t="shared" si="1"/>
        <v>32345495.409999996</v>
      </c>
    </row>
    <row r="12" spans="1:23" ht="38.25" customHeight="1">
      <c r="A12" s="54" t="s">
        <v>50</v>
      </c>
      <c r="B12" s="55" t="s">
        <v>62</v>
      </c>
      <c r="C12" s="38">
        <v>3043085.73</v>
      </c>
      <c r="D12" s="39">
        <v>7302379.5700000003</v>
      </c>
      <c r="E12" s="39">
        <v>3314962.6500000004</v>
      </c>
      <c r="F12" s="39">
        <v>4047688</v>
      </c>
      <c r="G12" s="39">
        <v>9779896.8599999994</v>
      </c>
      <c r="H12" s="39">
        <v>4463529</v>
      </c>
      <c r="I12" s="39">
        <v>7141508.1499999994</v>
      </c>
      <c r="J12" s="39">
        <v>5233253.58</v>
      </c>
      <c r="K12" s="39">
        <v>13745912.850000001</v>
      </c>
      <c r="L12" s="39">
        <v>2214211</v>
      </c>
      <c r="M12" s="39">
        <v>10308504.870000001</v>
      </c>
      <c r="N12" s="39">
        <v>7307482.540000001</v>
      </c>
      <c r="O12" s="81">
        <f t="shared" si="0"/>
        <v>77902414.800000012</v>
      </c>
      <c r="P12" s="38">
        <v>5772205.2999999998</v>
      </c>
      <c r="Q12" s="39">
        <v>6827764</v>
      </c>
      <c r="R12" s="39">
        <v>7280024</v>
      </c>
      <c r="S12" s="39">
        <v>3164501.06</v>
      </c>
      <c r="T12" s="39">
        <v>8396139</v>
      </c>
      <c r="U12" s="81">
        <f t="shared" si="1"/>
        <v>31440633.359999999</v>
      </c>
    </row>
    <row r="13" spans="1:23">
      <c r="A13" s="56" t="s">
        <v>51</v>
      </c>
      <c r="B13" s="57" t="s">
        <v>64</v>
      </c>
      <c r="C13" s="42">
        <v>2429354.9</v>
      </c>
      <c r="D13" s="10">
        <v>3908293.26</v>
      </c>
      <c r="E13" s="10">
        <v>4010029.05</v>
      </c>
      <c r="F13" s="10">
        <v>3984766.79</v>
      </c>
      <c r="G13" s="10">
        <v>3928520.9</v>
      </c>
      <c r="H13" s="10">
        <v>4642459.3599999994</v>
      </c>
      <c r="I13" s="10">
        <v>4473648.62</v>
      </c>
      <c r="J13" s="10">
        <v>8027881.2400000002</v>
      </c>
      <c r="K13" s="10">
        <v>16472343.15</v>
      </c>
      <c r="L13" s="10">
        <v>5042594.51</v>
      </c>
      <c r="M13" s="10">
        <v>4677112.05</v>
      </c>
      <c r="N13" s="10">
        <v>4229353.8499999996</v>
      </c>
      <c r="O13" s="80">
        <f t="shared" si="0"/>
        <v>65826357.679999992</v>
      </c>
      <c r="P13" s="42">
        <v>5797038.4499999993</v>
      </c>
      <c r="Q13" s="10">
        <v>12089601.75</v>
      </c>
      <c r="R13" s="10">
        <v>7955714.1499999994</v>
      </c>
      <c r="S13" s="10">
        <v>0</v>
      </c>
      <c r="T13" s="10">
        <v>7713722.6900000004</v>
      </c>
      <c r="U13" s="80">
        <f t="shared" si="1"/>
        <v>33556077.039999999</v>
      </c>
    </row>
    <row r="14" spans="1:23">
      <c r="B14" s="43" t="s">
        <v>97</v>
      </c>
      <c r="C14" s="4">
        <v>1315748348.6000001</v>
      </c>
      <c r="D14" s="4">
        <v>1465056937.1699998</v>
      </c>
      <c r="E14" s="4">
        <v>2086164623.0599999</v>
      </c>
      <c r="F14" s="4">
        <v>1648805886.3700004</v>
      </c>
      <c r="G14" s="4">
        <v>1360677041.5399997</v>
      </c>
      <c r="H14" s="4">
        <v>1828101638.05</v>
      </c>
      <c r="I14" s="4">
        <v>1382583592.1999998</v>
      </c>
      <c r="J14" s="4">
        <v>1706251370.9099996</v>
      </c>
      <c r="K14" s="4">
        <v>1699293673.47</v>
      </c>
      <c r="L14" s="4">
        <v>1853356043.0499997</v>
      </c>
      <c r="M14" s="4">
        <v>2072815464.3299997</v>
      </c>
      <c r="N14" s="4">
        <v>1844196688.49</v>
      </c>
      <c r="O14" s="83">
        <f t="shared" si="0"/>
        <v>20263051307.240002</v>
      </c>
      <c r="P14" s="4">
        <v>1625568971.4000001</v>
      </c>
      <c r="Q14" s="4">
        <v>1785095361.7200003</v>
      </c>
      <c r="R14" s="4">
        <v>2200573341.6500001</v>
      </c>
      <c r="S14" s="4">
        <v>1952802783.6999998</v>
      </c>
      <c r="T14" s="4">
        <v>1493048251.6700003</v>
      </c>
      <c r="U14" s="83">
        <f t="shared" si="1"/>
        <v>9057088710.1400013</v>
      </c>
    </row>
    <row r="15" spans="1:23" s="20" customFormat="1">
      <c r="B15" s="62" t="s">
        <v>90</v>
      </c>
      <c r="C15" s="63">
        <f>+C14/C17</f>
        <v>0.92471490388355337</v>
      </c>
      <c r="D15" s="63">
        <f t="shared" ref="D15:T15" si="2">+D14/D17</f>
        <v>0.93509635293088478</v>
      </c>
      <c r="E15" s="63">
        <f t="shared" si="2"/>
        <v>0.94492041813338545</v>
      </c>
      <c r="F15" s="63">
        <f t="shared" si="2"/>
        <v>0.92989038459747975</v>
      </c>
      <c r="G15" s="63">
        <f t="shared" si="2"/>
        <v>0.90818977899434816</v>
      </c>
      <c r="H15" s="63">
        <f t="shared" si="2"/>
        <v>0.93711652433453785</v>
      </c>
      <c r="I15" s="63">
        <f t="shared" si="2"/>
        <v>0.91469599071288976</v>
      </c>
      <c r="J15" s="63">
        <f t="shared" si="2"/>
        <v>0.9173772701216043</v>
      </c>
      <c r="K15" s="63">
        <f t="shared" si="2"/>
        <v>0.93826926873839234</v>
      </c>
      <c r="L15" s="63">
        <f t="shared" si="2"/>
        <v>0.9421070889044425</v>
      </c>
      <c r="M15" s="63">
        <f t="shared" si="2"/>
        <v>0.94961406461909414</v>
      </c>
      <c r="N15" s="63">
        <f t="shared" si="2"/>
        <v>0.94422671180357709</v>
      </c>
      <c r="O15" s="79">
        <f t="shared" si="2"/>
        <v>0.93355682505272053</v>
      </c>
      <c r="P15" s="63">
        <f t="shared" si="2"/>
        <v>0.94432589708921899</v>
      </c>
      <c r="Q15" s="63">
        <f t="shared" si="2"/>
        <v>0.93913003224075908</v>
      </c>
      <c r="R15" s="63">
        <f t="shared" si="2"/>
        <v>0.9493079537235346</v>
      </c>
      <c r="S15" s="63">
        <f t="shared" si="2"/>
        <v>0.94666898759263407</v>
      </c>
      <c r="T15" s="63">
        <f t="shared" si="2"/>
        <v>0.92522929358436568</v>
      </c>
      <c r="U15" s="79">
        <f>+U14/U17</f>
        <v>0.94179798765407652</v>
      </c>
      <c r="V15" s="63"/>
      <c r="W15" s="63"/>
    </row>
    <row r="17" spans="1:21">
      <c r="B17" s="43" t="s">
        <v>35</v>
      </c>
      <c r="C17" s="21">
        <v>1422869192.519999</v>
      </c>
      <c r="D17" s="21">
        <v>1566744360.1700003</v>
      </c>
      <c r="E17" s="21">
        <v>2207767535.789999</v>
      </c>
      <c r="F17" s="21">
        <v>1773118545.6700001</v>
      </c>
      <c r="G17" s="21">
        <v>1498229855.7100008</v>
      </c>
      <c r="H17" s="21">
        <v>1950773026.1700013</v>
      </c>
      <c r="I17" s="21">
        <v>1511522523.5899973</v>
      </c>
      <c r="J17" s="21">
        <v>1859923312.3399982</v>
      </c>
      <c r="K17" s="21">
        <v>1811093819.3200016</v>
      </c>
      <c r="L17" s="21">
        <v>1967245618.7599971</v>
      </c>
      <c r="M17" s="21">
        <v>2182797771.8100038</v>
      </c>
      <c r="N17" s="21">
        <v>1953129121.8899972</v>
      </c>
      <c r="O17" s="86">
        <f t="shared" si="0"/>
        <v>21705214683.739998</v>
      </c>
      <c r="P17" s="21">
        <v>1721406747.8300004</v>
      </c>
      <c r="Q17" s="21">
        <v>1900796801.7599998</v>
      </c>
      <c r="R17" s="21">
        <v>2318081643.5999961</v>
      </c>
      <c r="S17" s="21">
        <v>2062814784.5700004</v>
      </c>
      <c r="T17" s="21">
        <v>1613706204.5300004</v>
      </c>
      <c r="U17" s="86">
        <f t="shared" si="1"/>
        <v>9616806182.2899971</v>
      </c>
    </row>
    <row r="18" spans="1:21">
      <c r="B18" s="62" t="s">
        <v>91</v>
      </c>
      <c r="C18" s="63">
        <f>+C17/C20</f>
        <v>0.37621662595959376</v>
      </c>
      <c r="D18" s="63">
        <f t="shared" ref="D18:U18" si="3">+D17/D20</f>
        <v>0.39688077028105023</v>
      </c>
      <c r="E18" s="63">
        <f t="shared" si="3"/>
        <v>0.45062022030125326</v>
      </c>
      <c r="F18" s="63">
        <f t="shared" si="3"/>
        <v>0.37747458544810153</v>
      </c>
      <c r="G18" s="63">
        <f t="shared" si="3"/>
        <v>0.29099795952711405</v>
      </c>
      <c r="H18" s="63">
        <f t="shared" si="3"/>
        <v>0.41425660493079469</v>
      </c>
      <c r="I18" s="63">
        <f t="shared" si="3"/>
        <v>0.3090799762773962</v>
      </c>
      <c r="J18" s="63">
        <f t="shared" si="3"/>
        <v>0.37459342365258252</v>
      </c>
      <c r="K18" s="63">
        <f t="shared" si="3"/>
        <v>0.39855023783098842</v>
      </c>
      <c r="L18" s="63">
        <f t="shared" si="3"/>
        <v>0.41736822359915993</v>
      </c>
      <c r="M18" s="63">
        <f t="shared" si="3"/>
        <v>0.42344876533651177</v>
      </c>
      <c r="N18" s="63">
        <f t="shared" si="3"/>
        <v>0.35502515738089058</v>
      </c>
      <c r="O18" s="79">
        <f t="shared" si="3"/>
        <v>0.38110403317415364</v>
      </c>
      <c r="P18" s="63">
        <f t="shared" si="3"/>
        <v>0.36452646634559183</v>
      </c>
      <c r="Q18" s="63">
        <f t="shared" si="3"/>
        <v>0.38491281249625703</v>
      </c>
      <c r="R18" s="63">
        <f t="shared" si="3"/>
        <v>0.40261835426321996</v>
      </c>
      <c r="S18" s="63">
        <f t="shared" si="3"/>
        <v>0.41093627332766758</v>
      </c>
      <c r="T18" s="63">
        <f t="shared" si="3"/>
        <v>0.30983727126710303</v>
      </c>
      <c r="U18" s="79">
        <f t="shared" si="3"/>
        <v>0.37498110702297432</v>
      </c>
    </row>
    <row r="19" spans="1:21">
      <c r="B19" s="20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86"/>
      <c r="P19" s="21"/>
      <c r="Q19" s="21"/>
      <c r="R19" s="21"/>
      <c r="S19" s="21"/>
      <c r="T19" s="21"/>
      <c r="U19" s="86"/>
    </row>
    <row r="20" spans="1:21">
      <c r="B20" s="11" t="s">
        <v>42</v>
      </c>
      <c r="C20" s="4">
        <v>3782047613.900023</v>
      </c>
      <c r="D20" s="4">
        <v>3947644928.8800607</v>
      </c>
      <c r="E20" s="4">
        <v>4899397400.1300688</v>
      </c>
      <c r="F20" s="4">
        <v>4697319009.0801058</v>
      </c>
      <c r="G20" s="4">
        <v>5148592306.7800808</v>
      </c>
      <c r="H20" s="4">
        <v>4709093356.5100203</v>
      </c>
      <c r="I20" s="4">
        <v>4890392906.7000475</v>
      </c>
      <c r="J20" s="4">
        <v>4965178764.2299566</v>
      </c>
      <c r="K20" s="4">
        <v>4544204588.0500135</v>
      </c>
      <c r="L20" s="4">
        <v>4713453271.0600843</v>
      </c>
      <c r="M20" s="4">
        <v>5154809626.3200808</v>
      </c>
      <c r="N20" s="4">
        <v>5501382314.1399879</v>
      </c>
      <c r="O20" s="83">
        <f t="shared" si="0"/>
        <v>56953516085.780533</v>
      </c>
      <c r="P20" s="4">
        <v>4722309370.5300646</v>
      </c>
      <c r="Q20" s="4">
        <v>4938252871.950017</v>
      </c>
      <c r="R20" s="4">
        <v>5757516067.1500406</v>
      </c>
      <c r="S20" s="4">
        <v>5019792406.8999796</v>
      </c>
      <c r="T20" s="4">
        <v>5208237853.1499014</v>
      </c>
      <c r="U20" s="83">
        <f t="shared" si="1"/>
        <v>25646108569.680004</v>
      </c>
    </row>
    <row r="21" spans="1:21">
      <c r="A21" s="3" t="s">
        <v>33</v>
      </c>
    </row>
  </sheetData>
  <sortState ref="A2:T755">
    <sortCondition descending="1" ref="T2:T755"/>
  </sortState>
  <mergeCells count="2">
    <mergeCell ref="C2:O2"/>
    <mergeCell ref="P2:U2"/>
  </mergeCells>
  <pageMargins left="0.48" right="0.46" top="0.46" bottom="0.42" header="0.31496062992125984" footer="0.31496062992125984"/>
  <pageSetup scale="8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9"/>
  <sheetViews>
    <sheetView workbookViewId="0">
      <pane ySplit="3" topLeftCell="A4" activePane="bottomLeft" state="frozen"/>
      <selection pane="bottomLeft"/>
    </sheetView>
  </sheetViews>
  <sheetFormatPr baseColWidth="10" defaultRowHeight="12.75"/>
  <cols>
    <col min="1" max="1" width="7.42578125" style="20" bestFit="1" customWidth="1"/>
    <col min="2" max="2" width="37.140625" style="20" bestFit="1" customWidth="1"/>
    <col min="3" max="16384" width="11.42578125" style="21"/>
  </cols>
  <sheetData>
    <row r="1" spans="1:19" s="17" customFormat="1">
      <c r="A1" s="16" t="s">
        <v>40</v>
      </c>
    </row>
    <row r="2" spans="1:19" s="17" customFormat="1">
      <c r="A2" s="18" t="s">
        <v>36</v>
      </c>
      <c r="B2" s="16"/>
      <c r="C2" s="132">
        <v>2011</v>
      </c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4"/>
      <c r="O2" s="132">
        <v>2012</v>
      </c>
      <c r="P2" s="133"/>
      <c r="Q2" s="133"/>
      <c r="R2" s="133"/>
      <c r="S2" s="134"/>
    </row>
    <row r="3" spans="1:19" s="17" customFormat="1">
      <c r="A3" s="22" t="s">
        <v>37</v>
      </c>
      <c r="B3" s="22" t="s">
        <v>10</v>
      </c>
      <c r="C3" s="26" t="s">
        <v>11</v>
      </c>
      <c r="D3" s="19" t="s">
        <v>12</v>
      </c>
      <c r="E3" s="19" t="s">
        <v>13</v>
      </c>
      <c r="F3" s="19" t="s">
        <v>14</v>
      </c>
      <c r="G3" s="19" t="s">
        <v>15</v>
      </c>
      <c r="H3" s="19" t="s">
        <v>16</v>
      </c>
      <c r="I3" s="19" t="s">
        <v>17</v>
      </c>
      <c r="J3" s="19" t="s">
        <v>18</v>
      </c>
      <c r="K3" s="19" t="s">
        <v>19</v>
      </c>
      <c r="L3" s="19" t="s">
        <v>20</v>
      </c>
      <c r="M3" s="19" t="s">
        <v>21</v>
      </c>
      <c r="N3" s="27" t="s">
        <v>22</v>
      </c>
      <c r="O3" s="26" t="s">
        <v>11</v>
      </c>
      <c r="P3" s="19" t="s">
        <v>12</v>
      </c>
      <c r="Q3" s="19" t="s">
        <v>13</v>
      </c>
      <c r="R3" s="19" t="s">
        <v>14</v>
      </c>
      <c r="S3" s="27" t="s">
        <v>15</v>
      </c>
    </row>
    <row r="4" spans="1:19">
      <c r="A4" s="67">
        <v>27</v>
      </c>
      <c r="B4" s="23" t="s">
        <v>4</v>
      </c>
      <c r="C4" s="28">
        <v>981457617.30000019</v>
      </c>
      <c r="D4" s="29">
        <v>1118948367.5800004</v>
      </c>
      <c r="E4" s="29">
        <v>1706469844.6499999</v>
      </c>
      <c r="F4" s="29">
        <v>1293343595.0599999</v>
      </c>
      <c r="G4" s="29">
        <v>963521499.36000001</v>
      </c>
      <c r="H4" s="29">
        <v>1478069298.74</v>
      </c>
      <c r="I4" s="29">
        <v>1083112353.6499999</v>
      </c>
      <c r="J4" s="29">
        <v>1368611086.9900002</v>
      </c>
      <c r="K4" s="29">
        <v>1349244184.6499999</v>
      </c>
      <c r="L4" s="29">
        <v>1528691093.1199999</v>
      </c>
      <c r="M4" s="29">
        <v>1649362481.4299998</v>
      </c>
      <c r="N4" s="30">
        <v>1440265391.4799998</v>
      </c>
      <c r="O4" s="28">
        <v>1259806708.3199999</v>
      </c>
      <c r="P4" s="29">
        <v>1401904653.45</v>
      </c>
      <c r="Q4" s="29">
        <v>1737111859.3599999</v>
      </c>
      <c r="R4" s="29">
        <v>1630066567.6599998</v>
      </c>
      <c r="S4" s="30">
        <v>1043769187.49</v>
      </c>
    </row>
    <row r="5" spans="1:19">
      <c r="A5" s="61">
        <v>71</v>
      </c>
      <c r="B5" s="20" t="s">
        <v>7</v>
      </c>
      <c r="C5" s="31">
        <v>101902808.81000003</v>
      </c>
      <c r="D5" s="32">
        <v>130120387.99999994</v>
      </c>
      <c r="E5" s="32">
        <v>159104777.45000002</v>
      </c>
      <c r="F5" s="32">
        <v>153507845.47000003</v>
      </c>
      <c r="G5" s="32">
        <v>177228139.32999998</v>
      </c>
      <c r="H5" s="32">
        <v>143117154.13000005</v>
      </c>
      <c r="I5" s="32">
        <v>162708319.28999999</v>
      </c>
      <c r="J5" s="32">
        <v>200228934.39999998</v>
      </c>
      <c r="K5" s="32">
        <v>197709109.86999995</v>
      </c>
      <c r="L5" s="32">
        <v>174170081.53</v>
      </c>
      <c r="M5" s="32">
        <v>207145938.3199999</v>
      </c>
      <c r="N5" s="33">
        <v>212165619.38999993</v>
      </c>
      <c r="O5" s="31">
        <v>137264551.00999999</v>
      </c>
      <c r="P5" s="32">
        <v>220080280.15999997</v>
      </c>
      <c r="Q5" s="32">
        <v>223592463.29999998</v>
      </c>
      <c r="R5" s="32">
        <v>212156817.44000003</v>
      </c>
      <c r="S5" s="33">
        <v>239015672.55000004</v>
      </c>
    </row>
    <row r="6" spans="1:19">
      <c r="A6" s="67" t="s">
        <v>92</v>
      </c>
      <c r="B6" s="23" t="s">
        <v>0</v>
      </c>
      <c r="C6" s="28">
        <v>87186338.929999992</v>
      </c>
      <c r="D6" s="29">
        <v>90274119.910000011</v>
      </c>
      <c r="E6" s="29">
        <v>92967044.409999922</v>
      </c>
      <c r="F6" s="29">
        <v>80760446.309999928</v>
      </c>
      <c r="G6" s="29">
        <v>137377677.14999998</v>
      </c>
      <c r="H6" s="29">
        <v>110207366.15999994</v>
      </c>
      <c r="I6" s="29">
        <v>71654127.01000002</v>
      </c>
      <c r="J6" s="29">
        <v>72899576.809999987</v>
      </c>
      <c r="K6" s="29">
        <v>50802845.950000025</v>
      </c>
      <c r="L6" s="29">
        <v>54156513.740000024</v>
      </c>
      <c r="M6" s="29">
        <v>71007484.300000027</v>
      </c>
      <c r="N6" s="30">
        <v>43089740.829999991</v>
      </c>
      <c r="O6" s="28">
        <v>104957918.01999994</v>
      </c>
      <c r="P6" s="29">
        <v>73749468.150000006</v>
      </c>
      <c r="Q6" s="29">
        <v>130193653.00999993</v>
      </c>
      <c r="R6" s="29">
        <v>58752979.370000012</v>
      </c>
      <c r="S6" s="30">
        <v>105747956.00999999</v>
      </c>
    </row>
    <row r="7" spans="1:19">
      <c r="A7" s="61" t="s">
        <v>93</v>
      </c>
      <c r="B7" s="20" t="s">
        <v>2</v>
      </c>
      <c r="C7" s="31">
        <v>132801529.18999985</v>
      </c>
      <c r="D7" s="32">
        <v>107212597.23000003</v>
      </c>
      <c r="E7" s="32">
        <v>109494075.78000006</v>
      </c>
      <c r="F7" s="32">
        <v>102600449.98000011</v>
      </c>
      <c r="G7" s="32">
        <v>68486044.730000049</v>
      </c>
      <c r="H7" s="32">
        <v>75044394.619999975</v>
      </c>
      <c r="I7" s="32">
        <v>59872747.680000037</v>
      </c>
      <c r="J7" s="32">
        <v>55531907.649999984</v>
      </c>
      <c r="K7" s="32">
        <v>68360157.360000014</v>
      </c>
      <c r="L7" s="32">
        <v>75869998.11999996</v>
      </c>
      <c r="M7" s="32">
        <v>126444270.26999988</v>
      </c>
      <c r="N7" s="33">
        <v>140906595.55999985</v>
      </c>
      <c r="O7" s="31">
        <v>101141443.57999998</v>
      </c>
      <c r="P7" s="32">
        <v>75264414.459999949</v>
      </c>
      <c r="Q7" s="32">
        <v>82571308.780000046</v>
      </c>
      <c r="R7" s="32">
        <v>47859306.800000012</v>
      </c>
      <c r="S7" s="33">
        <v>66842103.919999912</v>
      </c>
    </row>
    <row r="8" spans="1:19">
      <c r="A8" s="67" t="s">
        <v>94</v>
      </c>
      <c r="B8" s="23" t="s">
        <v>1</v>
      </c>
      <c r="C8" s="28">
        <v>18699453.870000001</v>
      </c>
      <c r="D8" s="29">
        <v>18173275.120000001</v>
      </c>
      <c r="E8" s="29">
        <v>16560526.840000004</v>
      </c>
      <c r="F8" s="29">
        <v>16716211.889999997</v>
      </c>
      <c r="G8" s="29">
        <v>27100848.82</v>
      </c>
      <c r="H8" s="29">
        <v>15581885.210000003</v>
      </c>
      <c r="I8" s="29">
        <v>12139108.300000003</v>
      </c>
      <c r="J8" s="29">
        <v>20522418.939999998</v>
      </c>
      <c r="K8" s="29">
        <v>14949103.950000005</v>
      </c>
      <c r="L8" s="29">
        <v>16762931.17</v>
      </c>
      <c r="M8" s="29">
        <v>14855063.989999995</v>
      </c>
      <c r="N8" s="30">
        <v>12238822.550000001</v>
      </c>
      <c r="O8" s="28">
        <v>18970007.369999994</v>
      </c>
      <c r="P8" s="29">
        <v>12389890.019999998</v>
      </c>
      <c r="Q8" s="29">
        <v>16601953.039999997</v>
      </c>
      <c r="R8" s="29">
        <v>12207441.940000001</v>
      </c>
      <c r="S8" s="30">
        <v>27916845.019999996</v>
      </c>
    </row>
    <row r="9" spans="1:19">
      <c r="A9" s="61">
        <v>39</v>
      </c>
      <c r="B9" s="20" t="s">
        <v>5</v>
      </c>
      <c r="C9" s="31">
        <v>10908040.990000002</v>
      </c>
      <c r="D9" s="32">
        <v>11672066.799999997</v>
      </c>
      <c r="E9" s="32">
        <v>14450602.989999996</v>
      </c>
      <c r="F9" s="32">
        <v>16104059.389999995</v>
      </c>
      <c r="G9" s="32">
        <v>13378057.479999997</v>
      </c>
      <c r="H9" s="32">
        <v>13945544.890000004</v>
      </c>
      <c r="I9" s="32">
        <v>15789123.23</v>
      </c>
      <c r="J9" s="32">
        <v>17294137.879999992</v>
      </c>
      <c r="K9" s="32">
        <v>11109544.930000002</v>
      </c>
      <c r="L9" s="32">
        <v>10950547.799999997</v>
      </c>
      <c r="M9" s="32">
        <v>9740707.0199999958</v>
      </c>
      <c r="N9" s="33">
        <v>13866502.859999999</v>
      </c>
      <c r="O9" s="31">
        <v>10277241.989999998</v>
      </c>
      <c r="P9" s="32">
        <v>15586728.810000002</v>
      </c>
      <c r="Q9" s="32">
        <v>14953124.23</v>
      </c>
      <c r="R9" s="32">
        <v>11150638.829999994</v>
      </c>
      <c r="S9" s="33">
        <v>13398991.489999998</v>
      </c>
    </row>
    <row r="10" spans="1:19">
      <c r="A10" s="67">
        <v>73</v>
      </c>
      <c r="B10" s="23" t="s">
        <v>8</v>
      </c>
      <c r="C10" s="28">
        <v>6591314.8699999992</v>
      </c>
      <c r="D10" s="29">
        <v>2430045.2699999996</v>
      </c>
      <c r="E10" s="29">
        <v>7135396.54</v>
      </c>
      <c r="F10" s="29">
        <v>10546533.330000002</v>
      </c>
      <c r="G10" s="29">
        <v>911558.55999999994</v>
      </c>
      <c r="H10" s="29">
        <v>11083656.260000007</v>
      </c>
      <c r="I10" s="29">
        <v>3640895.58</v>
      </c>
      <c r="J10" s="29">
        <v>11858439.609999999</v>
      </c>
      <c r="K10" s="29">
        <v>17197719.549999997</v>
      </c>
      <c r="L10" s="29">
        <v>8660021.3899999969</v>
      </c>
      <c r="M10" s="29">
        <v>9141746.4300000016</v>
      </c>
      <c r="N10" s="30">
        <v>5053522.7699999986</v>
      </c>
      <c r="O10" s="28">
        <v>3000311.0799999991</v>
      </c>
      <c r="P10" s="29">
        <v>7170336.7600000007</v>
      </c>
      <c r="Q10" s="29">
        <v>12262849.4</v>
      </c>
      <c r="R10" s="29">
        <v>3003634.7400000007</v>
      </c>
      <c r="S10" s="30">
        <v>10885815.869999997</v>
      </c>
    </row>
    <row r="11" spans="1:19">
      <c r="A11" s="61">
        <v>62</v>
      </c>
      <c r="B11" s="20" t="s">
        <v>6</v>
      </c>
      <c r="C11" s="31">
        <v>7757472.2000000002</v>
      </c>
      <c r="D11" s="32">
        <v>7478931.9300000006</v>
      </c>
      <c r="E11" s="32">
        <v>7767499.0999999987</v>
      </c>
      <c r="F11" s="32">
        <v>8272395.0600000015</v>
      </c>
      <c r="G11" s="32">
        <v>9735323.3600000013</v>
      </c>
      <c r="H11" s="32">
        <v>8608177.9799999986</v>
      </c>
      <c r="I11" s="32">
        <v>8691617.9499999993</v>
      </c>
      <c r="J11" s="32">
        <v>10719321.909999996</v>
      </c>
      <c r="K11" s="32">
        <v>7857216.0299999984</v>
      </c>
      <c r="L11" s="32">
        <v>8239194.5399999991</v>
      </c>
      <c r="M11" s="32">
        <v>7485760.4400000013</v>
      </c>
      <c r="N11" s="33">
        <v>7437554.4199999999</v>
      </c>
      <c r="O11" s="31">
        <v>7525901.2500000047</v>
      </c>
      <c r="P11" s="32">
        <v>7534892.7700000014</v>
      </c>
      <c r="Q11" s="32">
        <v>8767389.5999999996</v>
      </c>
      <c r="R11" s="32">
        <v>8819686.5899999999</v>
      </c>
      <c r="S11" s="33">
        <v>10437290.08</v>
      </c>
    </row>
    <row r="12" spans="1:19">
      <c r="A12" s="67">
        <v>84</v>
      </c>
      <c r="B12" s="23" t="s">
        <v>9</v>
      </c>
      <c r="C12" s="28">
        <v>5454283.3600000013</v>
      </c>
      <c r="D12" s="29">
        <v>4316025.9100000011</v>
      </c>
      <c r="E12" s="29">
        <v>8080629.5</v>
      </c>
      <c r="F12" s="29">
        <v>5624171.1899999995</v>
      </c>
      <c r="G12" s="29">
        <v>6081283.9700000007</v>
      </c>
      <c r="H12" s="29">
        <v>5126289.6599999992</v>
      </c>
      <c r="I12" s="29">
        <v>3148580.9099999997</v>
      </c>
      <c r="J12" s="29">
        <v>4517283.0599999996</v>
      </c>
      <c r="K12" s="29">
        <v>6804610.8899999997</v>
      </c>
      <c r="L12" s="29">
        <v>5100845.2200000007</v>
      </c>
      <c r="M12" s="29">
        <v>6123485.8200000003</v>
      </c>
      <c r="N12" s="30">
        <v>3721418.9200000004</v>
      </c>
      <c r="O12" s="28">
        <v>2754564.9599999995</v>
      </c>
      <c r="P12" s="29">
        <v>4001494.310000001</v>
      </c>
      <c r="Q12" s="29">
        <v>6819689.5199999986</v>
      </c>
      <c r="R12" s="29">
        <v>4298015.8100000005</v>
      </c>
      <c r="S12" s="30">
        <v>10191804.949999997</v>
      </c>
    </row>
    <row r="13" spans="1:19">
      <c r="A13" s="68">
        <v>21</v>
      </c>
      <c r="B13" s="24" t="s">
        <v>3</v>
      </c>
      <c r="C13" s="34">
        <v>8160215.6200000001</v>
      </c>
      <c r="D13" s="25">
        <v>8652167.8200000003</v>
      </c>
      <c r="E13" s="25">
        <v>11529234.85</v>
      </c>
      <c r="F13" s="25">
        <v>8733992.7399999984</v>
      </c>
      <c r="G13" s="25">
        <v>19236891.059999995</v>
      </c>
      <c r="H13" s="25">
        <v>18672061.530000001</v>
      </c>
      <c r="I13" s="25">
        <v>10511836.24</v>
      </c>
      <c r="J13" s="25">
        <v>13732094.15</v>
      </c>
      <c r="K13" s="25">
        <v>11330588.849999998</v>
      </c>
      <c r="L13" s="25">
        <v>7370569.4000000013</v>
      </c>
      <c r="M13" s="25">
        <v>10174218.750000004</v>
      </c>
      <c r="N13" s="35">
        <v>8724320.1900000013</v>
      </c>
      <c r="O13" s="34">
        <v>11466263.200000001</v>
      </c>
      <c r="P13" s="25">
        <v>9761415.7399999946</v>
      </c>
      <c r="Q13" s="25">
        <v>10732925.259999996</v>
      </c>
      <c r="R13" s="25">
        <v>11466878.769999998</v>
      </c>
      <c r="S13" s="35">
        <v>8211036.5899999989</v>
      </c>
    </row>
    <row r="14" spans="1:19">
      <c r="B14" s="43" t="s">
        <v>34</v>
      </c>
      <c r="C14" s="21">
        <v>1360919075.1399996</v>
      </c>
      <c r="D14" s="21">
        <v>1499277985.5700004</v>
      </c>
      <c r="E14" s="21">
        <v>2133559632.1099994</v>
      </c>
      <c r="F14" s="21">
        <v>1696209700.4200001</v>
      </c>
      <c r="G14" s="21">
        <v>1423057323.8199999</v>
      </c>
      <c r="H14" s="21">
        <v>1879455829.1800001</v>
      </c>
      <c r="I14" s="21">
        <v>1431268709.8399999</v>
      </c>
      <c r="J14" s="21">
        <v>1775915201.4000003</v>
      </c>
      <c r="K14" s="21">
        <v>1735365082.03</v>
      </c>
      <c r="L14" s="21">
        <v>1889971796.03</v>
      </c>
      <c r="M14" s="21">
        <v>2111481156.7699997</v>
      </c>
      <c r="N14" s="21">
        <v>1887469488.9699996</v>
      </c>
      <c r="O14" s="21">
        <v>1657164910.7799997</v>
      </c>
      <c r="P14" s="21">
        <v>1827443574.6300001</v>
      </c>
      <c r="Q14" s="21">
        <v>2243607215.5</v>
      </c>
      <c r="R14" s="21">
        <v>1999781967.9499998</v>
      </c>
      <c r="S14" s="21">
        <v>1536416703.9699996</v>
      </c>
    </row>
    <row r="15" spans="1:19">
      <c r="B15" s="44"/>
    </row>
    <row r="16" spans="1:19">
      <c r="B16" s="43" t="s">
        <v>35</v>
      </c>
      <c r="C16" s="17">
        <v>1422869192.519999</v>
      </c>
      <c r="D16" s="17">
        <v>1566744360.1700003</v>
      </c>
      <c r="E16" s="17">
        <v>2207767535.789999</v>
      </c>
      <c r="F16" s="17">
        <v>1773118545.6700001</v>
      </c>
      <c r="G16" s="17">
        <v>1498229855.7100008</v>
      </c>
      <c r="H16" s="17">
        <v>1950773026.1700013</v>
      </c>
      <c r="I16" s="17">
        <v>1511522523.5899973</v>
      </c>
      <c r="J16" s="17">
        <v>1859923312.3399982</v>
      </c>
      <c r="K16" s="17">
        <v>1811093819.3200016</v>
      </c>
      <c r="L16" s="17">
        <v>1967245618.7599971</v>
      </c>
      <c r="M16" s="17">
        <v>2182797771.8100038</v>
      </c>
      <c r="N16" s="17">
        <v>1953129121.8899972</v>
      </c>
      <c r="O16" s="17">
        <v>1721406747.8300004</v>
      </c>
      <c r="P16" s="17">
        <v>1900796801.7599998</v>
      </c>
      <c r="Q16" s="17">
        <v>2318081643.5999961</v>
      </c>
      <c r="R16" s="17">
        <v>2062814784.5700004</v>
      </c>
      <c r="S16" s="17">
        <v>1613706204.5300004</v>
      </c>
    </row>
    <row r="18" spans="1:19">
      <c r="B18" s="11" t="s">
        <v>42</v>
      </c>
      <c r="C18" s="13">
        <v>3782047613.900023</v>
      </c>
      <c r="D18" s="13">
        <v>3947644928.8800607</v>
      </c>
      <c r="E18" s="13">
        <v>4899397400.1300688</v>
      </c>
      <c r="F18" s="13">
        <v>4697319009.0801058</v>
      </c>
      <c r="G18" s="13">
        <v>5148592306.7800808</v>
      </c>
      <c r="H18" s="13">
        <v>4709093356.5100203</v>
      </c>
      <c r="I18" s="13">
        <v>4890392906.7000475</v>
      </c>
      <c r="J18" s="13">
        <v>4965178764.2299566</v>
      </c>
      <c r="K18" s="13">
        <v>4544204588.0500135</v>
      </c>
      <c r="L18" s="13">
        <v>4713453271.0600843</v>
      </c>
      <c r="M18" s="13">
        <v>5154809626.3200808</v>
      </c>
      <c r="N18" s="13">
        <v>5501382314.1399879</v>
      </c>
      <c r="O18" s="13">
        <v>4722309370.5300646</v>
      </c>
      <c r="P18" s="13">
        <v>4938252871.950017</v>
      </c>
      <c r="Q18" s="13">
        <v>5757516067.1500406</v>
      </c>
      <c r="R18" s="13">
        <v>5019792406.8999796</v>
      </c>
      <c r="S18" s="13">
        <v>5208237853.1499014</v>
      </c>
    </row>
    <row r="19" spans="1:19">
      <c r="A19" s="20" t="s">
        <v>33</v>
      </c>
    </row>
  </sheetData>
  <sortState ref="A2:S97">
    <sortCondition descending="1" ref="S2:S97"/>
  </sortState>
  <mergeCells count="2">
    <mergeCell ref="C2:N2"/>
    <mergeCell ref="O2:S2"/>
  </mergeCells>
  <pageMargins left="0.32" right="0.34" top="0.74803149606299213" bottom="0.74803149606299213" header="0.31496062992125984" footer="0.31496062992125984"/>
  <pageSetup scale="7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workbookViewId="0">
      <pane ySplit="3" topLeftCell="A4" activePane="bottomLeft" state="frozen"/>
      <selection pane="bottomLeft" activeCell="J27" sqref="J27"/>
    </sheetView>
  </sheetViews>
  <sheetFormatPr baseColWidth="10" defaultRowHeight="12.75"/>
  <cols>
    <col min="1" max="1" width="16.28515625" style="3" customWidth="1"/>
    <col min="2" max="2" width="51.140625" style="3" customWidth="1"/>
    <col min="3" max="14" width="10.85546875" style="4" bestFit="1" customWidth="1"/>
    <col min="15" max="15" width="11.7109375" style="4" bestFit="1" customWidth="1"/>
    <col min="16" max="20" width="10.85546875" style="4" bestFit="1" customWidth="1"/>
    <col min="21" max="21" width="13.7109375" style="4" bestFit="1" customWidth="1"/>
    <col min="22" max="16384" width="11.42578125" style="3"/>
  </cols>
  <sheetData>
    <row r="1" spans="1:21">
      <c r="A1" s="2" t="s">
        <v>86</v>
      </c>
    </row>
    <row r="2" spans="1:21">
      <c r="A2" s="5" t="s">
        <v>36</v>
      </c>
      <c r="C2" s="128">
        <v>2011</v>
      </c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30"/>
      <c r="P2" s="128">
        <v>2012</v>
      </c>
      <c r="Q2" s="129"/>
      <c r="R2" s="129"/>
      <c r="S2" s="129"/>
      <c r="T2" s="129"/>
      <c r="U2" s="130"/>
    </row>
    <row r="3" spans="1:21">
      <c r="A3" s="49" t="s">
        <v>38</v>
      </c>
      <c r="B3" s="69" t="s">
        <v>10</v>
      </c>
      <c r="C3" s="36" t="s">
        <v>11</v>
      </c>
      <c r="D3" s="7" t="s">
        <v>12</v>
      </c>
      <c r="E3" s="7" t="s">
        <v>13</v>
      </c>
      <c r="F3" s="7" t="s">
        <v>14</v>
      </c>
      <c r="G3" s="7" t="s">
        <v>15</v>
      </c>
      <c r="H3" s="7" t="s">
        <v>16</v>
      </c>
      <c r="I3" s="7" t="s">
        <v>17</v>
      </c>
      <c r="J3" s="7" t="s">
        <v>18</v>
      </c>
      <c r="K3" s="7" t="s">
        <v>19</v>
      </c>
      <c r="L3" s="7" t="s">
        <v>20</v>
      </c>
      <c r="M3" s="7" t="s">
        <v>21</v>
      </c>
      <c r="N3" s="7" t="s">
        <v>22</v>
      </c>
      <c r="O3" s="37" t="s">
        <v>87</v>
      </c>
      <c r="P3" s="36" t="s">
        <v>11</v>
      </c>
      <c r="Q3" s="7" t="s">
        <v>12</v>
      </c>
      <c r="R3" s="7" t="s">
        <v>13</v>
      </c>
      <c r="S3" s="7" t="s">
        <v>14</v>
      </c>
      <c r="T3" s="7" t="s">
        <v>15</v>
      </c>
      <c r="U3" s="37" t="s">
        <v>88</v>
      </c>
    </row>
    <row r="4" spans="1:21" s="72" customFormat="1">
      <c r="A4" s="70" t="s">
        <v>73</v>
      </c>
      <c r="B4" s="71" t="s">
        <v>25</v>
      </c>
      <c r="C4" s="58">
        <v>130079655.29999983</v>
      </c>
      <c r="D4" s="59">
        <v>104996026.60000002</v>
      </c>
      <c r="E4" s="59">
        <v>107194012.92000006</v>
      </c>
      <c r="F4" s="59">
        <v>99640785.350000128</v>
      </c>
      <c r="G4" s="59">
        <v>66750555.420000061</v>
      </c>
      <c r="H4" s="59">
        <v>71176111.329999998</v>
      </c>
      <c r="I4" s="59">
        <v>58576068.410000034</v>
      </c>
      <c r="J4" s="59">
        <v>51940102.519999988</v>
      </c>
      <c r="K4" s="59">
        <v>64717153.670000017</v>
      </c>
      <c r="L4" s="59">
        <v>70914060.819999948</v>
      </c>
      <c r="M4" s="59">
        <v>121412493.14999987</v>
      </c>
      <c r="N4" s="59">
        <v>137144558.91999984</v>
      </c>
      <c r="O4" s="85">
        <f>+SUM(C4:N4)</f>
        <v>1084541584.4099998</v>
      </c>
      <c r="P4" s="58">
        <v>98077235.509999976</v>
      </c>
      <c r="Q4" s="59">
        <v>72438908.759999946</v>
      </c>
      <c r="R4" s="59">
        <v>78857062.940000072</v>
      </c>
      <c r="S4" s="59">
        <v>44963750.430000007</v>
      </c>
      <c r="T4" s="59">
        <v>64217414.16999992</v>
      </c>
      <c r="U4" s="81">
        <f>+SUM(P4:T4)</f>
        <v>358554371.80999988</v>
      </c>
    </row>
    <row r="5" spans="1:21" s="72" customFormat="1">
      <c r="A5" s="73" t="s">
        <v>74</v>
      </c>
      <c r="B5" s="74" t="s">
        <v>26</v>
      </c>
      <c r="C5" s="40">
        <v>39861693.590000011</v>
      </c>
      <c r="D5" s="41">
        <v>32952042.329999976</v>
      </c>
      <c r="E5" s="41">
        <v>40301494.709999934</v>
      </c>
      <c r="F5" s="41">
        <v>27556194.809999976</v>
      </c>
      <c r="G5" s="41">
        <v>66704427.829999939</v>
      </c>
      <c r="H5" s="41">
        <v>53995111.199999943</v>
      </c>
      <c r="I5" s="41">
        <v>29098641.060000025</v>
      </c>
      <c r="J5" s="41">
        <v>32974467.879999973</v>
      </c>
      <c r="K5" s="41">
        <v>20448029.700000037</v>
      </c>
      <c r="L5" s="41">
        <v>22333996.520000007</v>
      </c>
      <c r="M5" s="41">
        <v>30017429.239999983</v>
      </c>
      <c r="N5" s="41">
        <v>13333690.410000008</v>
      </c>
      <c r="O5" s="82">
        <f t="shared" ref="O5:O23" si="0">+SUM(C5:N5)</f>
        <v>409577219.27999985</v>
      </c>
      <c r="P5" s="40">
        <v>59715785.419999927</v>
      </c>
      <c r="Q5" s="41">
        <v>30252206.579999987</v>
      </c>
      <c r="R5" s="41">
        <v>63612335.529999942</v>
      </c>
      <c r="S5" s="41">
        <v>24899179.960000023</v>
      </c>
      <c r="T5" s="41">
        <v>50383599.899999969</v>
      </c>
      <c r="U5" s="82">
        <f t="shared" ref="U5:U23" si="1">+SUM(P5:T5)</f>
        <v>228863107.38999987</v>
      </c>
    </row>
    <row r="6" spans="1:21" s="72" customFormat="1">
      <c r="A6" s="75" t="s">
        <v>75</v>
      </c>
      <c r="B6" s="76" t="s">
        <v>30</v>
      </c>
      <c r="C6" s="38">
        <v>21197407.50999999</v>
      </c>
      <c r="D6" s="39">
        <v>28873976.170000024</v>
      </c>
      <c r="E6" s="39">
        <v>30797174.550000001</v>
      </c>
      <c r="F6" s="39">
        <v>30032162.939999957</v>
      </c>
      <c r="G6" s="39">
        <v>36495183.730000012</v>
      </c>
      <c r="H6" s="39">
        <v>29644567.220000003</v>
      </c>
      <c r="I6" s="39">
        <v>20774867.230000004</v>
      </c>
      <c r="J6" s="39">
        <v>21297233.030000016</v>
      </c>
      <c r="K6" s="39">
        <v>11749178.629999995</v>
      </c>
      <c r="L6" s="39">
        <v>16239367.850000015</v>
      </c>
      <c r="M6" s="39">
        <v>20783776.470000032</v>
      </c>
      <c r="N6" s="39">
        <v>11365489.339999992</v>
      </c>
      <c r="O6" s="81">
        <f t="shared" si="0"/>
        <v>279250384.67000002</v>
      </c>
      <c r="P6" s="38">
        <v>22331234.939999998</v>
      </c>
      <c r="Q6" s="39">
        <v>20871063.660000019</v>
      </c>
      <c r="R6" s="39">
        <v>41096665.159999989</v>
      </c>
      <c r="S6" s="39">
        <v>16849137.559999995</v>
      </c>
      <c r="T6" s="39">
        <v>25069687.720000006</v>
      </c>
      <c r="U6" s="81">
        <f t="shared" si="1"/>
        <v>126217789.03999999</v>
      </c>
    </row>
    <row r="7" spans="1:21" s="72" customFormat="1">
      <c r="A7" s="73" t="s">
        <v>80</v>
      </c>
      <c r="B7" s="74" t="s">
        <v>31</v>
      </c>
      <c r="C7" s="40">
        <v>15511282.179999998</v>
      </c>
      <c r="D7" s="41">
        <v>15497226.369999999</v>
      </c>
      <c r="E7" s="41">
        <v>13962153.740000004</v>
      </c>
      <c r="F7" s="41">
        <v>14237182.549999999</v>
      </c>
      <c r="G7" s="41">
        <v>23812786.579999998</v>
      </c>
      <c r="H7" s="41">
        <v>12941256.380000001</v>
      </c>
      <c r="I7" s="41">
        <v>10888260.100000001</v>
      </c>
      <c r="J7" s="41">
        <v>17479863.48</v>
      </c>
      <c r="K7" s="41">
        <v>12129499.170000004</v>
      </c>
      <c r="L7" s="41">
        <v>14104886.930000002</v>
      </c>
      <c r="M7" s="41">
        <v>12276838.609999996</v>
      </c>
      <c r="N7" s="41">
        <v>9288105.410000002</v>
      </c>
      <c r="O7" s="82">
        <f t="shared" si="0"/>
        <v>172129341.49999997</v>
      </c>
      <c r="P7" s="40">
        <v>16161335.369999997</v>
      </c>
      <c r="Q7" s="41">
        <v>9905990.1599999983</v>
      </c>
      <c r="R7" s="41">
        <v>13848557.069999998</v>
      </c>
      <c r="S7" s="41">
        <v>10003185.539999999</v>
      </c>
      <c r="T7" s="41">
        <v>23972644.719999999</v>
      </c>
      <c r="U7" s="82">
        <f t="shared" si="1"/>
        <v>73891712.859999985</v>
      </c>
    </row>
    <row r="8" spans="1:21" s="72" customFormat="1">
      <c r="A8" s="75" t="s">
        <v>76</v>
      </c>
      <c r="B8" s="76" t="s">
        <v>67</v>
      </c>
      <c r="C8" s="38">
        <v>7468664.9600000018</v>
      </c>
      <c r="D8" s="39">
        <v>7937530.4099999955</v>
      </c>
      <c r="E8" s="39">
        <v>4359474.38</v>
      </c>
      <c r="F8" s="39">
        <v>5371458.0199999996</v>
      </c>
      <c r="G8" s="39">
        <v>9729154.9299999941</v>
      </c>
      <c r="H8" s="39">
        <v>7018680.450000003</v>
      </c>
      <c r="I8" s="39">
        <v>5720712.2499999972</v>
      </c>
      <c r="J8" s="39">
        <v>4924215.5500000007</v>
      </c>
      <c r="K8" s="39">
        <v>4738475.2599999979</v>
      </c>
      <c r="L8" s="39">
        <v>4277621.2800000021</v>
      </c>
      <c r="M8" s="39">
        <v>5578327.4999999981</v>
      </c>
      <c r="N8" s="39">
        <v>6257752.8699999973</v>
      </c>
      <c r="O8" s="81">
        <f t="shared" si="0"/>
        <v>73382067.859999985</v>
      </c>
      <c r="P8" s="38">
        <v>5693479.8600000041</v>
      </c>
      <c r="Q8" s="39">
        <v>5832080.5999999987</v>
      </c>
      <c r="R8" s="39">
        <v>6491559.0100000026</v>
      </c>
      <c r="S8" s="39">
        <v>5681409.5399999963</v>
      </c>
      <c r="T8" s="39">
        <v>8609983.5100000035</v>
      </c>
      <c r="U8" s="81">
        <f t="shared" si="1"/>
        <v>32308512.520000003</v>
      </c>
    </row>
    <row r="9" spans="1:21" s="72" customFormat="1">
      <c r="A9" s="73" t="s">
        <v>77</v>
      </c>
      <c r="B9" s="74" t="s">
        <v>68</v>
      </c>
      <c r="C9" s="40">
        <v>5841960.1699999999</v>
      </c>
      <c r="D9" s="41">
        <v>8027905.9300000006</v>
      </c>
      <c r="E9" s="41">
        <v>6627153.2799999956</v>
      </c>
      <c r="F9" s="41">
        <v>6695615.29</v>
      </c>
      <c r="G9" s="41">
        <v>7962774.5499999914</v>
      </c>
      <c r="H9" s="41">
        <v>7300505.8999999966</v>
      </c>
      <c r="I9" s="41">
        <v>5927710.5799999982</v>
      </c>
      <c r="J9" s="41">
        <v>4039842.4899999998</v>
      </c>
      <c r="K9" s="41">
        <v>4649610.879999999</v>
      </c>
      <c r="L9" s="41">
        <v>3327951.4999999995</v>
      </c>
      <c r="M9" s="41">
        <v>4400966.620000001</v>
      </c>
      <c r="N9" s="41">
        <v>4376751.5599999996</v>
      </c>
      <c r="O9" s="82">
        <f t="shared" si="0"/>
        <v>69178748.749999985</v>
      </c>
      <c r="P9" s="40">
        <v>5233003.660000002</v>
      </c>
      <c r="Q9" s="41">
        <v>6903588.2299999995</v>
      </c>
      <c r="R9" s="41">
        <v>5303002.8699999973</v>
      </c>
      <c r="S9" s="41">
        <v>2869878.4800000014</v>
      </c>
      <c r="T9" s="41">
        <v>7658769.7400000021</v>
      </c>
      <c r="U9" s="82">
        <f t="shared" si="1"/>
        <v>27968242.98</v>
      </c>
    </row>
    <row r="10" spans="1:21" s="72" customFormat="1">
      <c r="A10" s="75">
        <v>2101110090</v>
      </c>
      <c r="B10" s="76" t="s">
        <v>69</v>
      </c>
      <c r="C10" s="38">
        <v>2547795.0499999989</v>
      </c>
      <c r="D10" s="39">
        <v>5757201.4900000002</v>
      </c>
      <c r="E10" s="39">
        <v>8496288.7499999963</v>
      </c>
      <c r="F10" s="39">
        <v>4779513.6099999994</v>
      </c>
      <c r="G10" s="39">
        <v>12215569.149999997</v>
      </c>
      <c r="H10" s="39">
        <v>8277363.0599999996</v>
      </c>
      <c r="I10" s="39">
        <v>6869556.8999999994</v>
      </c>
      <c r="J10" s="39">
        <v>9450126.209999999</v>
      </c>
      <c r="K10" s="39">
        <v>7459704.629999999</v>
      </c>
      <c r="L10" s="39">
        <v>4678905.4100000011</v>
      </c>
      <c r="M10" s="39">
        <v>7582025.870000001</v>
      </c>
      <c r="N10" s="39">
        <v>6227866.8000000007</v>
      </c>
      <c r="O10" s="81">
        <f t="shared" si="0"/>
        <v>84341916.929999992</v>
      </c>
      <c r="P10" s="38">
        <v>4429769.84</v>
      </c>
      <c r="Q10" s="39">
        <v>6684561.1599999974</v>
      </c>
      <c r="R10" s="39">
        <v>7046033.4799999977</v>
      </c>
      <c r="S10" s="39">
        <v>8982514.1199999992</v>
      </c>
      <c r="T10" s="39">
        <v>5876536.459999999</v>
      </c>
      <c r="U10" s="81">
        <f t="shared" si="1"/>
        <v>33019415.059999995</v>
      </c>
    </row>
    <row r="11" spans="1:21" s="72" customFormat="1">
      <c r="A11" s="73" t="s">
        <v>78</v>
      </c>
      <c r="B11" s="74" t="s">
        <v>70</v>
      </c>
      <c r="C11" s="40">
        <v>3640199.879999999</v>
      </c>
      <c r="D11" s="41">
        <v>2943530.28</v>
      </c>
      <c r="E11" s="41">
        <v>3875121.0199999977</v>
      </c>
      <c r="F11" s="41">
        <v>4081257.76</v>
      </c>
      <c r="G11" s="41">
        <v>6896283.570000005</v>
      </c>
      <c r="H11" s="41">
        <v>4248230.49</v>
      </c>
      <c r="I11" s="41">
        <v>3815069.9700000011</v>
      </c>
      <c r="J11" s="41">
        <v>3202622.2600000002</v>
      </c>
      <c r="K11" s="41">
        <v>3635309.9300000011</v>
      </c>
      <c r="L11" s="41">
        <v>2719494.2300000004</v>
      </c>
      <c r="M11" s="41">
        <v>3811189.7700000014</v>
      </c>
      <c r="N11" s="41">
        <v>2212594.9199999995</v>
      </c>
      <c r="O11" s="82">
        <f t="shared" si="0"/>
        <v>45080904.080000006</v>
      </c>
      <c r="P11" s="40">
        <v>4862183.9100000011</v>
      </c>
      <c r="Q11" s="41">
        <v>1977922.4800000004</v>
      </c>
      <c r="R11" s="41">
        <v>6334183.5699999984</v>
      </c>
      <c r="S11" s="41">
        <v>3074409.2</v>
      </c>
      <c r="T11" s="41">
        <v>5517818.1299999999</v>
      </c>
      <c r="U11" s="82">
        <f t="shared" si="1"/>
        <v>21766517.289999999</v>
      </c>
    </row>
    <row r="12" spans="1:21" s="72" customFormat="1">
      <c r="A12" s="75" t="s">
        <v>79</v>
      </c>
      <c r="B12" s="76" t="s">
        <v>71</v>
      </c>
      <c r="C12" s="38">
        <v>2970984.1599999997</v>
      </c>
      <c r="D12" s="39">
        <v>4915068.9899999984</v>
      </c>
      <c r="E12" s="39">
        <v>2837218.4700000007</v>
      </c>
      <c r="F12" s="39">
        <v>3513791.6699999995</v>
      </c>
      <c r="G12" s="39">
        <v>4070142.0200000019</v>
      </c>
      <c r="H12" s="39">
        <v>3664473.0199999986</v>
      </c>
      <c r="I12" s="39">
        <v>2304119.7700000009</v>
      </c>
      <c r="J12" s="39">
        <v>2719178.6199999982</v>
      </c>
      <c r="K12" s="39">
        <v>2067124.8200000008</v>
      </c>
      <c r="L12" s="39">
        <v>1859392.9500000011</v>
      </c>
      <c r="M12" s="39">
        <v>2722719.7000000025</v>
      </c>
      <c r="N12" s="39">
        <v>2407411.12</v>
      </c>
      <c r="O12" s="81">
        <f t="shared" si="0"/>
        <v>36051625.310000002</v>
      </c>
      <c r="P12" s="38">
        <v>2942052.21</v>
      </c>
      <c r="Q12" s="39">
        <v>4006070.6700000004</v>
      </c>
      <c r="R12" s="39">
        <v>2406091.7400000012</v>
      </c>
      <c r="S12" s="39">
        <v>2206984.5000000005</v>
      </c>
      <c r="T12" s="39">
        <v>3565897.0400000014</v>
      </c>
      <c r="U12" s="81">
        <f t="shared" si="1"/>
        <v>15127096.160000002</v>
      </c>
    </row>
    <row r="13" spans="1:21" s="72" customFormat="1">
      <c r="A13" s="77" t="s">
        <v>81</v>
      </c>
      <c r="B13" s="78" t="s">
        <v>72</v>
      </c>
      <c r="C13" s="42">
        <v>2343204.4</v>
      </c>
      <c r="D13" s="10">
        <v>1875749.54</v>
      </c>
      <c r="E13" s="10">
        <v>2158770.27</v>
      </c>
      <c r="F13" s="10">
        <v>1926380.9100000001</v>
      </c>
      <c r="G13" s="10">
        <v>2872256.1399999997</v>
      </c>
      <c r="H13" s="10">
        <v>2106159.5200000005</v>
      </c>
      <c r="I13" s="10">
        <v>914713.35</v>
      </c>
      <c r="J13" s="10">
        <v>2454642.2800000003</v>
      </c>
      <c r="K13" s="10">
        <v>2525479.66</v>
      </c>
      <c r="L13" s="10">
        <v>1994386.0100000002</v>
      </c>
      <c r="M13" s="10">
        <v>2150363.46</v>
      </c>
      <c r="N13" s="10">
        <v>2054174.52</v>
      </c>
      <c r="O13" s="80">
        <f t="shared" si="0"/>
        <v>25376280.059999999</v>
      </c>
      <c r="P13" s="42">
        <v>2366168.3999999994</v>
      </c>
      <c r="Q13" s="10">
        <v>1606463.8100000005</v>
      </c>
      <c r="R13" s="10">
        <v>2077830.9200000002</v>
      </c>
      <c r="S13" s="10">
        <v>1369320.81</v>
      </c>
      <c r="T13" s="10">
        <v>2849805.6699999995</v>
      </c>
      <c r="U13" s="80">
        <f t="shared" si="1"/>
        <v>10269589.609999999</v>
      </c>
    </row>
    <row r="14" spans="1:21">
      <c r="B14" s="11" t="s">
        <v>85</v>
      </c>
      <c r="C14" s="4">
        <v>231462847.19999984</v>
      </c>
      <c r="D14" s="4">
        <v>213776258.11000004</v>
      </c>
      <c r="E14" s="4">
        <v>220608862.09000003</v>
      </c>
      <c r="F14" s="4">
        <v>197834342.91000003</v>
      </c>
      <c r="G14" s="4">
        <v>237509133.91999999</v>
      </c>
      <c r="H14" s="4">
        <v>200372458.56999996</v>
      </c>
      <c r="I14" s="4">
        <v>144889719.62000006</v>
      </c>
      <c r="J14" s="4">
        <v>150482294.31999996</v>
      </c>
      <c r="K14" s="4">
        <v>134119566.35000004</v>
      </c>
      <c r="L14" s="4">
        <v>142450063.49999994</v>
      </c>
      <c r="M14" s="4">
        <v>210736130.3899999</v>
      </c>
      <c r="N14" s="4">
        <v>194668395.86999986</v>
      </c>
      <c r="O14" s="83">
        <f t="shared" si="0"/>
        <v>2278910072.8499999</v>
      </c>
      <c r="P14" s="4">
        <v>221812249.11999992</v>
      </c>
      <c r="Q14" s="4">
        <v>160478856.1099999</v>
      </c>
      <c r="R14" s="4">
        <v>227073322.28999999</v>
      </c>
      <c r="S14" s="4">
        <v>120899770.14000002</v>
      </c>
      <c r="T14" s="4">
        <v>197722157.05999988</v>
      </c>
      <c r="U14" s="83">
        <f t="shared" si="1"/>
        <v>927986354.71999955</v>
      </c>
    </row>
    <row r="15" spans="1:21">
      <c r="B15" s="62" t="s">
        <v>89</v>
      </c>
      <c r="C15" s="63">
        <f>+C14/C17</f>
        <v>0.90351480363199654</v>
      </c>
      <c r="D15" s="63">
        <f t="shared" ref="D15:U15" si="2">+D14/D17</f>
        <v>0.91674836136932403</v>
      </c>
      <c r="E15" s="63">
        <f t="shared" si="2"/>
        <v>0.90294454583067973</v>
      </c>
      <c r="F15" s="63">
        <f t="shared" si="2"/>
        <v>0.87740004161346541</v>
      </c>
      <c r="G15" s="63">
        <f t="shared" si="2"/>
        <v>0.89901633511419188</v>
      </c>
      <c r="H15" s="63">
        <f t="shared" si="2"/>
        <v>0.86493054314542561</v>
      </c>
      <c r="I15" s="63">
        <f t="shared" si="2"/>
        <v>0.85434744085639258</v>
      </c>
      <c r="J15" s="63">
        <f t="shared" si="2"/>
        <v>0.84241568732109828</v>
      </c>
      <c r="K15" s="63">
        <f t="shared" si="2"/>
        <v>0.84842010815064517</v>
      </c>
      <c r="L15" s="63">
        <f t="shared" si="2"/>
        <v>0.83488741558798396</v>
      </c>
      <c r="M15" s="63">
        <f t="shared" si="2"/>
        <v>0.87149607652532113</v>
      </c>
      <c r="N15" s="63">
        <f t="shared" si="2"/>
        <v>0.86972010122758481</v>
      </c>
      <c r="O15" s="79">
        <f t="shared" si="2"/>
        <v>0.87731865289247957</v>
      </c>
      <c r="P15" s="63">
        <f t="shared" si="2"/>
        <v>0.89671269748002391</v>
      </c>
      <c r="Q15" s="63">
        <f t="shared" si="2"/>
        <v>0.88519936772600327</v>
      </c>
      <c r="R15" s="63">
        <f t="shared" si="2"/>
        <v>0.8952494705691868</v>
      </c>
      <c r="S15" s="63">
        <f t="shared" si="2"/>
        <v>0.83710487896217523</v>
      </c>
      <c r="T15" s="63">
        <f t="shared" si="2"/>
        <v>0.88715789069945183</v>
      </c>
      <c r="U15" s="79">
        <f t="shared" si="2"/>
        <v>0.88413942253923572</v>
      </c>
    </row>
    <row r="16" spans="1:21">
      <c r="B16" s="12"/>
      <c r="C16" s="14"/>
      <c r="O16" s="83"/>
      <c r="U16" s="83"/>
    </row>
    <row r="17" spans="1:21">
      <c r="B17" s="11" t="s">
        <v>84</v>
      </c>
      <c r="C17" s="60">
        <v>256180470.16999972</v>
      </c>
      <c r="D17" s="4">
        <v>233189681.17999995</v>
      </c>
      <c r="E17" s="4">
        <v>244321606.57999992</v>
      </c>
      <c r="F17" s="4">
        <v>225477927.4300001</v>
      </c>
      <c r="G17" s="4">
        <v>264187784.62999994</v>
      </c>
      <c r="H17" s="4">
        <v>231663062.60999992</v>
      </c>
      <c r="I17" s="4">
        <v>169591096.89000005</v>
      </c>
      <c r="J17" s="4">
        <v>178631875.66999993</v>
      </c>
      <c r="K17" s="4">
        <v>158081550.71000016</v>
      </c>
      <c r="L17" s="4">
        <v>170621883.66999999</v>
      </c>
      <c r="M17" s="4">
        <v>241809614.59999987</v>
      </c>
      <c r="N17" s="4">
        <v>223828787.66999984</v>
      </c>
      <c r="O17" s="83">
        <f t="shared" si="0"/>
        <v>2597585341.8099995</v>
      </c>
      <c r="P17" s="4">
        <v>247361557.09999993</v>
      </c>
      <c r="Q17" s="4">
        <v>181291200.55999982</v>
      </c>
      <c r="R17" s="4">
        <v>253642509.44000003</v>
      </c>
      <c r="S17" s="4">
        <v>144426072.74000001</v>
      </c>
      <c r="T17" s="4">
        <v>222871440.5099999</v>
      </c>
      <c r="U17" s="83">
        <f t="shared" si="1"/>
        <v>1049592780.3499997</v>
      </c>
    </row>
    <row r="18" spans="1:21">
      <c r="B18" s="62" t="s">
        <v>90</v>
      </c>
      <c r="C18" s="63">
        <f>+C17/C20</f>
        <v>0.18004499044377123</v>
      </c>
      <c r="D18" s="63">
        <f t="shared" ref="D18" si="3">+D17/D20</f>
        <v>0.14883709627950892</v>
      </c>
      <c r="E18" s="63">
        <f t="shared" ref="E18" si="4">+E17/E20</f>
        <v>0.11066455259410952</v>
      </c>
      <c r="F18" s="63">
        <f t="shared" ref="F18" si="5">+F17/F20</f>
        <v>0.12716460948458458</v>
      </c>
      <c r="G18" s="63">
        <f t="shared" ref="G18" si="6">+G17/G20</f>
        <v>0.17633327998580242</v>
      </c>
      <c r="H18" s="63">
        <f t="shared" ref="H18" si="7">+H17/H20</f>
        <v>0.11875449347627565</v>
      </c>
      <c r="I18" s="63">
        <f t="shared" ref="I18" si="8">+I17/I20</f>
        <v>0.11219885528877628</v>
      </c>
      <c r="J18" s="63">
        <f t="shared" ref="J18" si="9">+J17/J20</f>
        <v>9.604260266261215E-2</v>
      </c>
      <c r="K18" s="63">
        <f t="shared" ref="K18" si="10">+K17/K20</f>
        <v>8.7285125167813726E-2</v>
      </c>
      <c r="L18" s="63">
        <f t="shared" ref="L18" si="11">+L17/L20</f>
        <v>8.6731357814662263E-2</v>
      </c>
      <c r="M18" s="63">
        <f t="shared" ref="M18" si="12">+M17/M20</f>
        <v>0.11077966897478013</v>
      </c>
      <c r="N18" s="63">
        <f t="shared" ref="N18" si="13">+N17/N20</f>
        <v>0.11460009743411433</v>
      </c>
      <c r="O18" s="79">
        <f t="shared" ref="O18" si="14">+O17/O20</f>
        <v>0.11967563461862119</v>
      </c>
      <c r="P18" s="63">
        <f t="shared" ref="P18" si="15">+P17/P20</f>
        <v>0.14369733208715668</v>
      </c>
      <c r="Q18" s="63">
        <f t="shared" ref="Q18" si="16">+Q17/Q20</f>
        <v>9.5376423398933194E-2</v>
      </c>
      <c r="R18" s="63">
        <f t="shared" ref="R18" si="17">+R17/R20</f>
        <v>0.10941914411870823</v>
      </c>
      <c r="S18" s="63">
        <f t="shared" ref="S18" si="18">+S17/S20</f>
        <v>7.0014076794638655E-2</v>
      </c>
      <c r="T18" s="63">
        <f t="shared" ref="T18" si="19">+T17/T20</f>
        <v>0.13811153472940402</v>
      </c>
      <c r="U18" s="79">
        <f t="shared" ref="U18" si="20">+U17/U20</f>
        <v>0.10914151335220795</v>
      </c>
    </row>
    <row r="19" spans="1:21">
      <c r="B19" s="12"/>
      <c r="C19" s="14"/>
      <c r="O19" s="83"/>
      <c r="U19" s="83"/>
    </row>
    <row r="20" spans="1:21">
      <c r="B20" s="11" t="s">
        <v>35</v>
      </c>
      <c r="C20" s="4">
        <v>1422869192.519999</v>
      </c>
      <c r="D20" s="4">
        <v>1566744360.1700003</v>
      </c>
      <c r="E20" s="4">
        <v>2207767535.789999</v>
      </c>
      <c r="F20" s="4">
        <v>1773118545.6700001</v>
      </c>
      <c r="G20" s="4">
        <v>1498229855.7100008</v>
      </c>
      <c r="H20" s="4">
        <v>1950773026.1700013</v>
      </c>
      <c r="I20" s="4">
        <v>1511522523.5899973</v>
      </c>
      <c r="J20" s="4">
        <v>1859923312.3399982</v>
      </c>
      <c r="K20" s="4">
        <v>1811093819.3200016</v>
      </c>
      <c r="L20" s="4">
        <v>1967245618.7599971</v>
      </c>
      <c r="M20" s="4">
        <v>2182797771.8100038</v>
      </c>
      <c r="N20" s="4">
        <v>1953129121.8899972</v>
      </c>
      <c r="O20" s="83">
        <f t="shared" si="0"/>
        <v>21705214683.739998</v>
      </c>
      <c r="P20" s="4">
        <v>1721406747.8300004</v>
      </c>
      <c r="Q20" s="4">
        <v>1900796801.7599998</v>
      </c>
      <c r="R20" s="4">
        <v>2318081643.5999961</v>
      </c>
      <c r="S20" s="4">
        <v>2062814784.5700004</v>
      </c>
      <c r="T20" s="4">
        <v>1613706204.5300004</v>
      </c>
      <c r="U20" s="83">
        <f t="shared" si="1"/>
        <v>9616806182.2899971</v>
      </c>
    </row>
    <row r="21" spans="1:21">
      <c r="B21" s="62" t="s">
        <v>91</v>
      </c>
      <c r="C21" s="63">
        <f>+C20/C23</f>
        <v>0.37621662595959376</v>
      </c>
      <c r="D21" s="63">
        <f t="shared" ref="D21" si="21">+D20/D23</f>
        <v>0.39688077028105023</v>
      </c>
      <c r="E21" s="63">
        <f t="shared" ref="E21" si="22">+E20/E23</f>
        <v>0.45062022030125326</v>
      </c>
      <c r="F21" s="63">
        <f t="shared" ref="F21" si="23">+F20/F23</f>
        <v>0.37747458544810153</v>
      </c>
      <c r="G21" s="63">
        <f t="shared" ref="G21" si="24">+G20/G23</f>
        <v>0.29099795952711405</v>
      </c>
      <c r="H21" s="63">
        <f t="shared" ref="H21" si="25">+H20/H23</f>
        <v>0.41425660493079469</v>
      </c>
      <c r="I21" s="63">
        <f t="shared" ref="I21" si="26">+I20/I23</f>
        <v>0.3090799762773962</v>
      </c>
      <c r="J21" s="63">
        <f t="shared" ref="J21" si="27">+J20/J23</f>
        <v>0.37459342365258252</v>
      </c>
      <c r="K21" s="63">
        <f t="shared" ref="K21" si="28">+K20/K23</f>
        <v>0.39855023783098842</v>
      </c>
      <c r="L21" s="63">
        <f t="shared" ref="L21" si="29">+L20/L23</f>
        <v>0.41736822359915993</v>
      </c>
      <c r="M21" s="63">
        <f t="shared" ref="M21" si="30">+M20/M23</f>
        <v>0.42344876533651177</v>
      </c>
      <c r="N21" s="63">
        <f t="shared" ref="N21" si="31">+N20/N23</f>
        <v>0.35502515738089058</v>
      </c>
      <c r="O21" s="79">
        <f t="shared" ref="O21" si="32">+O20/O23</f>
        <v>0.38110403317415364</v>
      </c>
      <c r="P21" s="63">
        <f t="shared" ref="P21" si="33">+P20/P23</f>
        <v>0.36452646634559183</v>
      </c>
      <c r="Q21" s="63">
        <f t="shared" ref="Q21" si="34">+Q20/Q23</f>
        <v>0.38491281249625703</v>
      </c>
      <c r="R21" s="63">
        <f t="shared" ref="R21" si="35">+R20/R23</f>
        <v>0.40261835426321996</v>
      </c>
      <c r="S21" s="63">
        <f t="shared" ref="S21" si="36">+S20/S23</f>
        <v>0.41093627332766758</v>
      </c>
      <c r="T21" s="63">
        <f t="shared" ref="T21" si="37">+T20/T23</f>
        <v>0.30983727126710303</v>
      </c>
      <c r="U21" s="79">
        <f t="shared" ref="U21" si="38">+U20/U23</f>
        <v>0.37498110702297432</v>
      </c>
    </row>
    <row r="22" spans="1:21"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84"/>
      <c r="P22" s="14"/>
      <c r="Q22" s="14"/>
      <c r="R22" s="14"/>
      <c r="S22" s="14"/>
      <c r="T22" s="14"/>
      <c r="U22" s="84"/>
    </row>
    <row r="23" spans="1:21">
      <c r="B23" s="11" t="s">
        <v>42</v>
      </c>
      <c r="C23" s="4">
        <v>3782047613.900023</v>
      </c>
      <c r="D23" s="4">
        <v>3947644928.8800607</v>
      </c>
      <c r="E23" s="4">
        <v>4899397400.1300688</v>
      </c>
      <c r="F23" s="4">
        <v>4697319009.0801058</v>
      </c>
      <c r="G23" s="4">
        <v>5148592306.7800808</v>
      </c>
      <c r="H23" s="4">
        <v>4709093356.5100203</v>
      </c>
      <c r="I23" s="4">
        <v>4890392906.7000475</v>
      </c>
      <c r="J23" s="4">
        <v>4965178764.2299566</v>
      </c>
      <c r="K23" s="4">
        <v>4544204588.0500135</v>
      </c>
      <c r="L23" s="4">
        <v>4713453271.0600843</v>
      </c>
      <c r="M23" s="4">
        <v>5154809626.3200808</v>
      </c>
      <c r="N23" s="4">
        <v>5501382314.1399879</v>
      </c>
      <c r="O23" s="83">
        <f t="shared" si="0"/>
        <v>56953516085.780533</v>
      </c>
      <c r="P23" s="4">
        <v>4722309370.5300646</v>
      </c>
      <c r="Q23" s="4">
        <v>4938252871.950017</v>
      </c>
      <c r="R23" s="4">
        <v>5757516067.1500406</v>
      </c>
      <c r="S23" s="4">
        <v>5019792406.8999796</v>
      </c>
      <c r="T23" s="4">
        <v>5208237853.1499014</v>
      </c>
      <c r="U23" s="83">
        <f t="shared" si="1"/>
        <v>25646108569.680004</v>
      </c>
    </row>
    <row r="25" spans="1:21">
      <c r="A25" s="3" t="s">
        <v>82</v>
      </c>
    </row>
    <row r="26" spans="1:21">
      <c r="A26" s="3" t="s">
        <v>83</v>
      </c>
    </row>
    <row r="27" spans="1:21">
      <c r="A27" s="3" t="s">
        <v>33</v>
      </c>
    </row>
  </sheetData>
  <sortState ref="A2:V320">
    <sortCondition descending="1" ref="T2:T320"/>
  </sortState>
  <mergeCells count="2">
    <mergeCell ref="C2:O2"/>
    <mergeCell ref="P2:U2"/>
  </mergeCells>
  <pageMargins left="0.70866141732283472" right="0.70866141732283472" top="0.74803149606299213" bottom="0.46" header="0.31496062992125984" footer="0.31496062992125984"/>
  <pageSetup scale="8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U24"/>
  <sheetViews>
    <sheetView workbookViewId="0">
      <pane ySplit="3" topLeftCell="A4" activePane="bottomLeft" state="frozen"/>
      <selection pane="bottomLeft"/>
    </sheetView>
  </sheetViews>
  <sheetFormatPr baseColWidth="10" defaultRowHeight="12.75"/>
  <cols>
    <col min="1" max="1" width="6.28515625" style="3" bestFit="1" customWidth="1"/>
    <col min="2" max="2" width="51" style="3" customWidth="1"/>
    <col min="3" max="14" width="10.85546875" style="4" bestFit="1" customWidth="1"/>
    <col min="15" max="15" width="11.7109375" style="83" bestFit="1" customWidth="1"/>
    <col min="16" max="20" width="10.85546875" style="4" bestFit="1" customWidth="1"/>
    <col min="21" max="21" width="13.7109375" style="87" bestFit="1" customWidth="1"/>
    <col min="22" max="16384" width="11.42578125" style="3"/>
  </cols>
  <sheetData>
    <row r="1" spans="1:21">
      <c r="A1" s="2" t="s">
        <v>109</v>
      </c>
    </row>
    <row r="2" spans="1:21">
      <c r="A2" s="5" t="s">
        <v>36</v>
      </c>
      <c r="C2" s="128">
        <v>2011</v>
      </c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30"/>
      <c r="P2" s="128">
        <v>2012</v>
      </c>
      <c r="Q2" s="129"/>
      <c r="R2" s="129"/>
      <c r="S2" s="129"/>
      <c r="T2" s="129"/>
      <c r="U2" s="130"/>
    </row>
    <row r="3" spans="1:21">
      <c r="A3" s="49" t="s">
        <v>45</v>
      </c>
      <c r="B3" s="69" t="s">
        <v>10</v>
      </c>
      <c r="C3" s="36" t="s">
        <v>11</v>
      </c>
      <c r="D3" s="7" t="s">
        <v>12</v>
      </c>
      <c r="E3" s="7" t="s">
        <v>13</v>
      </c>
      <c r="F3" s="7" t="s">
        <v>14</v>
      </c>
      <c r="G3" s="7" t="s">
        <v>15</v>
      </c>
      <c r="H3" s="7" t="s">
        <v>16</v>
      </c>
      <c r="I3" s="7" t="s">
        <v>17</v>
      </c>
      <c r="J3" s="7" t="s">
        <v>18</v>
      </c>
      <c r="K3" s="7" t="s">
        <v>19</v>
      </c>
      <c r="L3" s="7" t="s">
        <v>20</v>
      </c>
      <c r="M3" s="7" t="s">
        <v>21</v>
      </c>
      <c r="N3" s="7" t="s">
        <v>22</v>
      </c>
      <c r="O3" s="37" t="s">
        <v>87</v>
      </c>
      <c r="P3" s="36" t="s">
        <v>11</v>
      </c>
      <c r="Q3" s="7" t="s">
        <v>12</v>
      </c>
      <c r="R3" s="7" t="s">
        <v>13</v>
      </c>
      <c r="S3" s="7" t="s">
        <v>14</v>
      </c>
      <c r="T3" s="7" t="s">
        <v>15</v>
      </c>
      <c r="U3" s="37" t="s">
        <v>88</v>
      </c>
    </row>
    <row r="4" spans="1:21" ht="25.5">
      <c r="A4" s="70" t="s">
        <v>52</v>
      </c>
      <c r="B4" s="51" t="s">
        <v>98</v>
      </c>
      <c r="C4" s="58">
        <v>86746859.390000001</v>
      </c>
      <c r="D4" s="59">
        <v>89677033.370000005</v>
      </c>
      <c r="E4" s="59">
        <v>92581278.999999925</v>
      </c>
      <c r="F4" s="59">
        <v>80384012.97999993</v>
      </c>
      <c r="G4" s="59">
        <v>136946334.04999995</v>
      </c>
      <c r="H4" s="59">
        <v>109695617.77999994</v>
      </c>
      <c r="I4" s="59">
        <v>71071054.040000021</v>
      </c>
      <c r="J4" s="59">
        <v>72444248.109999985</v>
      </c>
      <c r="K4" s="59">
        <v>50227606.12000002</v>
      </c>
      <c r="L4" s="59">
        <v>53805409.310000025</v>
      </c>
      <c r="M4" s="59">
        <v>70624184.520000026</v>
      </c>
      <c r="N4" s="59">
        <v>42856900.139999993</v>
      </c>
      <c r="O4" s="85">
        <f>+SUM(C4:N4)</f>
        <v>957060538.80999994</v>
      </c>
      <c r="P4" s="58">
        <v>104581851.10999992</v>
      </c>
      <c r="Q4" s="59">
        <v>73152644.480000004</v>
      </c>
      <c r="R4" s="59">
        <v>129732127.77999993</v>
      </c>
      <c r="S4" s="59">
        <v>58411046.000000015</v>
      </c>
      <c r="T4" s="59">
        <v>105346985.46999998</v>
      </c>
      <c r="U4" s="85">
        <f>+SUM(P4:T4)</f>
        <v>471224654.83999979</v>
      </c>
    </row>
    <row r="5" spans="1:21" ht="25.5">
      <c r="A5" s="73" t="s">
        <v>46</v>
      </c>
      <c r="B5" s="53" t="s">
        <v>99</v>
      </c>
      <c r="C5" s="40">
        <v>132285365.00999984</v>
      </c>
      <c r="D5" s="41">
        <v>106810476.29000002</v>
      </c>
      <c r="E5" s="41">
        <v>108819650.49000007</v>
      </c>
      <c r="F5" s="41">
        <v>102195614.77000012</v>
      </c>
      <c r="G5" s="41">
        <v>67956582.980000064</v>
      </c>
      <c r="H5" s="41">
        <v>74416132.629999995</v>
      </c>
      <c r="I5" s="41">
        <v>59591124.050000034</v>
      </c>
      <c r="J5" s="41">
        <v>55007773.039999992</v>
      </c>
      <c r="K5" s="41">
        <v>68063683.470000014</v>
      </c>
      <c r="L5" s="41">
        <v>75410692.109999955</v>
      </c>
      <c r="M5" s="41">
        <v>126003008.13999988</v>
      </c>
      <c r="N5" s="41">
        <v>140420350.86999986</v>
      </c>
      <c r="O5" s="82">
        <f t="shared" ref="O5:O23" si="0">+SUM(C5:N5)</f>
        <v>1116980453.8499999</v>
      </c>
      <c r="P5" s="40">
        <v>100651221.41999999</v>
      </c>
      <c r="Q5" s="41">
        <v>74661267.949999943</v>
      </c>
      <c r="R5" s="41">
        <v>81609353.850000054</v>
      </c>
      <c r="S5" s="41">
        <v>47281621.340000011</v>
      </c>
      <c r="T5" s="41">
        <v>66567278.469999917</v>
      </c>
      <c r="U5" s="82">
        <f t="shared" ref="U5:U23" si="1">+SUM(P5:T5)</f>
        <v>370770743.02999991</v>
      </c>
    </row>
    <row r="6" spans="1:21">
      <c r="A6" s="75" t="s">
        <v>48</v>
      </c>
      <c r="B6" s="55" t="s">
        <v>100</v>
      </c>
      <c r="C6" s="38">
        <v>17973754.719999999</v>
      </c>
      <c r="D6" s="39">
        <v>17530021.859999999</v>
      </c>
      <c r="E6" s="39">
        <v>16234618.680000003</v>
      </c>
      <c r="F6" s="39">
        <v>16337020.659999998</v>
      </c>
      <c r="G6" s="39">
        <v>26843769.57</v>
      </c>
      <c r="H6" s="39">
        <v>15358299.150000002</v>
      </c>
      <c r="I6" s="39">
        <v>11856116.030000001</v>
      </c>
      <c r="J6" s="39">
        <v>20168692.260000002</v>
      </c>
      <c r="K6" s="39">
        <v>14770372.980000004</v>
      </c>
      <c r="L6" s="39">
        <v>16429494.540000001</v>
      </c>
      <c r="M6" s="39">
        <v>14508113.209999997</v>
      </c>
      <c r="N6" s="39">
        <v>11461849.150000002</v>
      </c>
      <c r="O6" s="81">
        <f t="shared" si="0"/>
        <v>199472122.81000003</v>
      </c>
      <c r="P6" s="38">
        <v>18693846.709999997</v>
      </c>
      <c r="Q6" s="39">
        <v>11828372.449999999</v>
      </c>
      <c r="R6" s="39">
        <v>16310799.939999998</v>
      </c>
      <c r="S6" s="39">
        <v>11946644.040000001</v>
      </c>
      <c r="T6" s="39">
        <v>27397798.809999999</v>
      </c>
      <c r="U6" s="81">
        <f t="shared" si="1"/>
        <v>86177461.949999988</v>
      </c>
    </row>
    <row r="7" spans="1:21" ht="52.5" customHeight="1">
      <c r="A7" s="73" t="s">
        <v>110</v>
      </c>
      <c r="B7" s="53" t="s">
        <v>101</v>
      </c>
      <c r="C7" s="40">
        <v>7143451.1199999982</v>
      </c>
      <c r="D7" s="41">
        <v>7423786.3600000003</v>
      </c>
      <c r="E7" s="41">
        <v>10052651.329999996</v>
      </c>
      <c r="F7" s="41">
        <v>7563732.839999998</v>
      </c>
      <c r="G7" s="41">
        <v>18385032.749999996</v>
      </c>
      <c r="H7" s="41">
        <v>12787398.189999999</v>
      </c>
      <c r="I7" s="41">
        <v>9273521.5800000001</v>
      </c>
      <c r="J7" s="41">
        <v>12815393.479999999</v>
      </c>
      <c r="K7" s="41">
        <v>9753746.7299999986</v>
      </c>
      <c r="L7" s="41">
        <v>6299630.8200000012</v>
      </c>
      <c r="M7" s="41">
        <v>9404481.0300000012</v>
      </c>
      <c r="N7" s="41">
        <v>8515616.0600000005</v>
      </c>
      <c r="O7" s="82">
        <f t="shared" si="0"/>
        <v>119418442.29000001</v>
      </c>
      <c r="P7" s="40">
        <v>5459312.3900000006</v>
      </c>
      <c r="Q7" s="41">
        <v>9052035.0099999961</v>
      </c>
      <c r="R7" s="41">
        <v>9590079.8699999973</v>
      </c>
      <c r="S7" s="41">
        <v>10641822.060000001</v>
      </c>
      <c r="T7" s="41">
        <v>7587886.5699999994</v>
      </c>
      <c r="U7" s="82">
        <f t="shared" si="1"/>
        <v>42331135.899999999</v>
      </c>
    </row>
    <row r="8" spans="1:21">
      <c r="A8" s="75" t="s">
        <v>111</v>
      </c>
      <c r="B8" s="55" t="s">
        <v>102</v>
      </c>
      <c r="C8" s="38">
        <v>1287007.6499999997</v>
      </c>
      <c r="D8" s="39">
        <v>1310443.0799999996</v>
      </c>
      <c r="E8" s="39">
        <v>1749172.9399999997</v>
      </c>
      <c r="F8" s="39">
        <v>1966344.12</v>
      </c>
      <c r="G8" s="39">
        <v>1397064.2700000003</v>
      </c>
      <c r="H8" s="39">
        <v>1991209.2999999998</v>
      </c>
      <c r="I8" s="39">
        <v>2865960.1500000004</v>
      </c>
      <c r="J8" s="39">
        <v>3071186.4800000004</v>
      </c>
      <c r="K8" s="39">
        <v>2116383.5100000007</v>
      </c>
      <c r="L8" s="39">
        <v>1676209.2200000009</v>
      </c>
      <c r="M8" s="39">
        <v>1585618.4500000002</v>
      </c>
      <c r="N8" s="39">
        <v>2880657.96</v>
      </c>
      <c r="O8" s="81">
        <f t="shared" si="0"/>
        <v>23897257.130000003</v>
      </c>
      <c r="P8" s="38">
        <v>1436985.4800000004</v>
      </c>
      <c r="Q8" s="39">
        <v>1696724.3699999999</v>
      </c>
      <c r="R8" s="39">
        <v>1574385.0800000003</v>
      </c>
      <c r="S8" s="39">
        <v>1225858.1499999999</v>
      </c>
      <c r="T8" s="39">
        <v>2739899.3199999984</v>
      </c>
      <c r="U8" s="81">
        <f t="shared" si="1"/>
        <v>8673852.3999999985</v>
      </c>
    </row>
    <row r="9" spans="1:21" ht="38.25">
      <c r="A9" s="73" t="s">
        <v>112</v>
      </c>
      <c r="B9" s="53" t="s">
        <v>103</v>
      </c>
      <c r="C9" s="40">
        <v>961318.04999999981</v>
      </c>
      <c r="D9" s="41">
        <v>797827.72</v>
      </c>
      <c r="E9" s="41">
        <v>1084934</v>
      </c>
      <c r="F9" s="41">
        <v>1815402.1699999995</v>
      </c>
      <c r="G9" s="41">
        <v>1813210.8399999999</v>
      </c>
      <c r="H9" s="41">
        <v>1960397.54</v>
      </c>
      <c r="I9" s="41">
        <v>1567643.0699999998</v>
      </c>
      <c r="J9" s="41">
        <v>1490655.6500000001</v>
      </c>
      <c r="K9" s="41">
        <v>1202555.57</v>
      </c>
      <c r="L9" s="41">
        <v>1231707.77</v>
      </c>
      <c r="M9" s="41">
        <v>1127543.1499999999</v>
      </c>
      <c r="N9" s="41">
        <v>1430206.3000000003</v>
      </c>
      <c r="O9" s="82">
        <f t="shared" si="0"/>
        <v>16483401.830000002</v>
      </c>
      <c r="P9" s="40">
        <v>1201835.95</v>
      </c>
      <c r="Q9" s="41">
        <v>1242279.22</v>
      </c>
      <c r="R9" s="41">
        <v>947758.96</v>
      </c>
      <c r="S9" s="41">
        <v>1298751.3599999999</v>
      </c>
      <c r="T9" s="41">
        <v>2133697.0599999996</v>
      </c>
      <c r="U9" s="82">
        <f t="shared" si="1"/>
        <v>6824322.5499999998</v>
      </c>
    </row>
    <row r="10" spans="1:21" ht="25.5">
      <c r="A10" s="75" t="s">
        <v>113</v>
      </c>
      <c r="B10" s="55" t="s">
        <v>104</v>
      </c>
      <c r="C10" s="38">
        <v>383239.67</v>
      </c>
      <c r="D10" s="39">
        <v>914952.51</v>
      </c>
      <c r="E10" s="39">
        <v>1028585.7699999999</v>
      </c>
      <c r="F10" s="39">
        <v>353914.57</v>
      </c>
      <c r="G10" s="39">
        <v>495853.4</v>
      </c>
      <c r="H10" s="39">
        <v>915222.75</v>
      </c>
      <c r="I10" s="39">
        <v>1110360.48</v>
      </c>
      <c r="J10" s="39">
        <v>1321277.75</v>
      </c>
      <c r="K10" s="39">
        <v>1045457.1000000001</v>
      </c>
      <c r="L10" s="39">
        <v>3942203.0199999996</v>
      </c>
      <c r="M10" s="39">
        <v>2780102.8000000003</v>
      </c>
      <c r="N10" s="39">
        <v>1253270.17</v>
      </c>
      <c r="O10" s="81">
        <f t="shared" si="0"/>
        <v>15544439.99</v>
      </c>
      <c r="P10" s="38">
        <v>1539391.82</v>
      </c>
      <c r="Q10" s="39">
        <v>1084442.8899999999</v>
      </c>
      <c r="R10" s="39">
        <v>2670214.73</v>
      </c>
      <c r="S10" s="39">
        <v>3560169.1900000004</v>
      </c>
      <c r="T10" s="39">
        <v>1959743.3199999998</v>
      </c>
      <c r="U10" s="81">
        <f t="shared" si="1"/>
        <v>10813961.949999999</v>
      </c>
    </row>
    <row r="11" spans="1:21" ht="52.5" customHeight="1">
      <c r="A11" s="73" t="s">
        <v>114</v>
      </c>
      <c r="B11" s="53" t="s">
        <v>105</v>
      </c>
      <c r="C11" s="40">
        <v>1294212.7799999998</v>
      </c>
      <c r="D11" s="41">
        <v>1072282.24</v>
      </c>
      <c r="E11" s="41">
        <v>1241915.5999999999</v>
      </c>
      <c r="F11" s="41">
        <v>733453.67</v>
      </c>
      <c r="G11" s="41">
        <v>1076420.5599999998</v>
      </c>
      <c r="H11" s="41">
        <v>757615.72</v>
      </c>
      <c r="I11" s="41">
        <v>627138.89</v>
      </c>
      <c r="J11" s="41">
        <v>894039.96000000008</v>
      </c>
      <c r="K11" s="41">
        <v>614573.62999999989</v>
      </c>
      <c r="L11" s="41">
        <v>990047.64999999991</v>
      </c>
      <c r="M11" s="41">
        <v>748560.14</v>
      </c>
      <c r="N11" s="41">
        <v>665581.98999999987</v>
      </c>
      <c r="O11" s="82">
        <f t="shared" si="0"/>
        <v>10715842.829999998</v>
      </c>
      <c r="P11" s="40">
        <v>862573.1399999999</v>
      </c>
      <c r="Q11" s="41">
        <v>794935.08000000019</v>
      </c>
      <c r="R11" s="41">
        <v>573886.30000000005</v>
      </c>
      <c r="S11" s="41">
        <v>655681.68999999994</v>
      </c>
      <c r="T11" s="41">
        <v>1220681.3699999999</v>
      </c>
      <c r="U11" s="82">
        <f t="shared" si="1"/>
        <v>4107757.58</v>
      </c>
    </row>
    <row r="12" spans="1:21" ht="25.5">
      <c r="A12" s="75" t="s">
        <v>115</v>
      </c>
      <c r="B12" s="55" t="s">
        <v>106</v>
      </c>
      <c r="C12" s="38">
        <v>96640.3</v>
      </c>
      <c r="D12" s="39">
        <v>211600.34999999998</v>
      </c>
      <c r="E12" s="39">
        <v>631526.05000000005</v>
      </c>
      <c r="F12" s="39">
        <v>215667</v>
      </c>
      <c r="G12" s="39">
        <v>129599.8</v>
      </c>
      <c r="H12" s="39">
        <v>293019.05</v>
      </c>
      <c r="I12" s="39">
        <v>426175.39999999997</v>
      </c>
      <c r="J12" s="39">
        <v>375139.10000000003</v>
      </c>
      <c r="K12" s="39">
        <v>262880</v>
      </c>
      <c r="L12" s="39">
        <v>445820.44999999995</v>
      </c>
      <c r="M12" s="39">
        <v>315556.90000000002</v>
      </c>
      <c r="N12" s="39">
        <v>771007.85000000009</v>
      </c>
      <c r="O12" s="81">
        <f t="shared" si="0"/>
        <v>4174632.25</v>
      </c>
      <c r="P12" s="38">
        <v>202182.55</v>
      </c>
      <c r="Q12" s="39">
        <v>844276.73</v>
      </c>
      <c r="R12" s="39">
        <v>977474.74999999988</v>
      </c>
      <c r="S12" s="39">
        <v>760632.45</v>
      </c>
      <c r="T12" s="39">
        <v>891184.19</v>
      </c>
      <c r="U12" s="81">
        <f t="shared" si="1"/>
        <v>3675750.6699999995</v>
      </c>
    </row>
    <row r="13" spans="1:21" ht="27" customHeight="1">
      <c r="A13" s="77" t="s">
        <v>116</v>
      </c>
      <c r="B13" s="57" t="s">
        <v>107</v>
      </c>
      <c r="C13" s="42">
        <v>282538.73</v>
      </c>
      <c r="D13" s="10">
        <v>339552.08</v>
      </c>
      <c r="E13" s="10">
        <v>582850.41</v>
      </c>
      <c r="F13" s="10">
        <v>4617230.32</v>
      </c>
      <c r="G13" s="10">
        <v>2187770.4500000002</v>
      </c>
      <c r="H13" s="10">
        <v>388125.17</v>
      </c>
      <c r="I13" s="10">
        <v>5639065.0599999996</v>
      </c>
      <c r="J13" s="10">
        <v>3390167.1</v>
      </c>
      <c r="K13" s="10">
        <v>2531646.4199999995</v>
      </c>
      <c r="L13" s="10">
        <v>2639827.85</v>
      </c>
      <c r="M13" s="10">
        <v>7218770.6500000004</v>
      </c>
      <c r="N13" s="10">
        <v>6125152.0700000003</v>
      </c>
      <c r="O13" s="80">
        <f t="shared" si="0"/>
        <v>35942696.310000002</v>
      </c>
      <c r="P13" s="42">
        <v>1355333.1700000002</v>
      </c>
      <c r="Q13" s="10">
        <v>482725</v>
      </c>
      <c r="R13" s="10">
        <v>571602.57000000007</v>
      </c>
      <c r="S13" s="10">
        <v>1943501.21</v>
      </c>
      <c r="T13" s="10">
        <v>695891.32000000007</v>
      </c>
      <c r="U13" s="80">
        <f t="shared" si="1"/>
        <v>5049053.2700000005</v>
      </c>
    </row>
    <row r="14" spans="1:21">
      <c r="B14" s="11" t="s">
        <v>108</v>
      </c>
      <c r="C14" s="4">
        <f>+SUM(C4:C13)</f>
        <v>248454387.41999987</v>
      </c>
      <c r="D14" s="4">
        <f t="shared" ref="D14:U14" si="2">+SUM(D4:D13)</f>
        <v>226087975.86000007</v>
      </c>
      <c r="E14" s="4">
        <f t="shared" si="2"/>
        <v>234007184.27000001</v>
      </c>
      <c r="F14" s="4">
        <f t="shared" si="2"/>
        <v>216182393.10000002</v>
      </c>
      <c r="G14" s="4">
        <f t="shared" si="2"/>
        <v>257231638.67000005</v>
      </c>
      <c r="H14" s="4">
        <f t="shared" si="2"/>
        <v>218563037.27999994</v>
      </c>
      <c r="I14" s="4">
        <f t="shared" si="2"/>
        <v>164028158.75000006</v>
      </c>
      <c r="J14" s="4">
        <f t="shared" si="2"/>
        <v>170978572.92999995</v>
      </c>
      <c r="K14" s="4">
        <f t="shared" si="2"/>
        <v>150588905.53</v>
      </c>
      <c r="L14" s="4">
        <f t="shared" si="2"/>
        <v>162871042.73999998</v>
      </c>
      <c r="M14" s="4">
        <f t="shared" si="2"/>
        <v>234315938.98999992</v>
      </c>
      <c r="N14" s="4">
        <f t="shared" si="2"/>
        <v>216380592.55999985</v>
      </c>
      <c r="O14" s="83">
        <f t="shared" si="2"/>
        <v>2499689828.0999994</v>
      </c>
      <c r="P14" s="4">
        <f t="shared" si="2"/>
        <v>235984533.73999989</v>
      </c>
      <c r="Q14" s="4">
        <f t="shared" si="2"/>
        <v>174839703.17999992</v>
      </c>
      <c r="R14" s="4">
        <f t="shared" si="2"/>
        <v>244557683.83000001</v>
      </c>
      <c r="S14" s="4">
        <f t="shared" si="2"/>
        <v>137725727.49000004</v>
      </c>
      <c r="T14" s="4">
        <f t="shared" si="2"/>
        <v>216541045.89999989</v>
      </c>
      <c r="U14" s="83">
        <f t="shared" si="2"/>
        <v>1009648694.1399996</v>
      </c>
    </row>
    <row r="15" spans="1:21">
      <c r="B15" s="62" t="s">
        <v>89</v>
      </c>
      <c r="C15" s="63">
        <f>+C14/C17</f>
        <v>0.96984125001850108</v>
      </c>
      <c r="D15" s="63">
        <f t="shared" ref="D15:U15" si="3">+D14/D17</f>
        <v>0.9695453706010343</v>
      </c>
      <c r="E15" s="63">
        <f t="shared" si="3"/>
        <v>0.95778342139125305</v>
      </c>
      <c r="F15" s="63">
        <f t="shared" si="3"/>
        <v>0.95877408296257338</v>
      </c>
      <c r="G15" s="63">
        <f t="shared" si="3"/>
        <v>0.97366969116402524</v>
      </c>
      <c r="H15" s="63">
        <f t="shared" si="3"/>
        <v>0.94345224835409514</v>
      </c>
      <c r="I15" s="63">
        <f t="shared" si="3"/>
        <v>0.96719793525713083</v>
      </c>
      <c r="J15" s="63">
        <f t="shared" si="3"/>
        <v>0.95715600750820917</v>
      </c>
      <c r="K15" s="63">
        <f t="shared" si="3"/>
        <v>0.9526026589039136</v>
      </c>
      <c r="L15" s="63">
        <f t="shared" si="3"/>
        <v>0.95457299636316917</v>
      </c>
      <c r="M15" s="63">
        <f t="shared" si="3"/>
        <v>0.96901001797469488</v>
      </c>
      <c r="N15" s="63">
        <f t="shared" si="3"/>
        <v>0.96672369453664209</v>
      </c>
      <c r="O15" s="79">
        <f t="shared" si="3"/>
        <v>0.96231287875924554</v>
      </c>
      <c r="P15" s="63">
        <f t="shared" si="3"/>
        <v>0.95400650168368439</v>
      </c>
      <c r="Q15" s="63">
        <f t="shared" si="3"/>
        <v>0.96441362095859295</v>
      </c>
      <c r="R15" s="63">
        <f t="shared" si="3"/>
        <v>0.96418255902743677</v>
      </c>
      <c r="S15" s="63">
        <f t="shared" si="3"/>
        <v>0.95360709376857378</v>
      </c>
      <c r="T15" s="63">
        <f t="shared" si="3"/>
        <v>0.9715962054379238</v>
      </c>
      <c r="U15" s="79">
        <f t="shared" si="3"/>
        <v>0.9619432536524497</v>
      </c>
    </row>
    <row r="16" spans="1:21">
      <c r="B16" s="12"/>
      <c r="C16" s="14"/>
      <c r="U16" s="83"/>
    </row>
    <row r="17" spans="1:21">
      <c r="B17" s="11" t="s">
        <v>84</v>
      </c>
      <c r="C17" s="60">
        <v>256180470.16999972</v>
      </c>
      <c r="D17" s="4">
        <v>233189681.17999995</v>
      </c>
      <c r="E17" s="4">
        <v>244321606.57999992</v>
      </c>
      <c r="F17" s="4">
        <v>225477927.4300001</v>
      </c>
      <c r="G17" s="4">
        <v>264187784.62999994</v>
      </c>
      <c r="H17" s="4">
        <v>231663062.60999992</v>
      </c>
      <c r="I17" s="4">
        <v>169591096.89000005</v>
      </c>
      <c r="J17" s="4">
        <v>178631875.66999993</v>
      </c>
      <c r="K17" s="4">
        <v>158081550.71000016</v>
      </c>
      <c r="L17" s="4">
        <v>170621883.66999999</v>
      </c>
      <c r="M17" s="4">
        <v>241809614.59999987</v>
      </c>
      <c r="N17" s="4">
        <v>223828787.66999984</v>
      </c>
      <c r="O17" s="83">
        <f t="shared" si="0"/>
        <v>2597585341.8099995</v>
      </c>
      <c r="P17" s="4">
        <v>247361557.09999993</v>
      </c>
      <c r="Q17" s="4">
        <v>181291200.55999982</v>
      </c>
      <c r="R17" s="4">
        <v>253642509.44000003</v>
      </c>
      <c r="S17" s="4">
        <v>144426072.74000001</v>
      </c>
      <c r="T17" s="4">
        <v>222871440.5099999</v>
      </c>
      <c r="U17" s="83">
        <f t="shared" si="1"/>
        <v>1049592780.3499997</v>
      </c>
    </row>
    <row r="18" spans="1:21">
      <c r="B18" s="62" t="s">
        <v>90</v>
      </c>
      <c r="C18" s="63">
        <f>+C17/C20</f>
        <v>0.18004499044377123</v>
      </c>
      <c r="D18" s="63">
        <f t="shared" ref="D18:U18" si="4">+D17/D20</f>
        <v>0.14883709627950892</v>
      </c>
      <c r="E18" s="63">
        <f t="shared" si="4"/>
        <v>0.11066455259410952</v>
      </c>
      <c r="F18" s="63">
        <f t="shared" si="4"/>
        <v>0.12716460948458458</v>
      </c>
      <c r="G18" s="63">
        <f t="shared" si="4"/>
        <v>0.17633327998580242</v>
      </c>
      <c r="H18" s="63">
        <f t="shared" si="4"/>
        <v>0.11875449347627565</v>
      </c>
      <c r="I18" s="63">
        <f t="shared" si="4"/>
        <v>0.11219885528877628</v>
      </c>
      <c r="J18" s="63">
        <f t="shared" si="4"/>
        <v>9.604260266261215E-2</v>
      </c>
      <c r="K18" s="63">
        <f t="shared" si="4"/>
        <v>8.7285125167813726E-2</v>
      </c>
      <c r="L18" s="63">
        <f t="shared" si="4"/>
        <v>8.6731357814662263E-2</v>
      </c>
      <c r="M18" s="63">
        <f t="shared" si="4"/>
        <v>0.11077966897478013</v>
      </c>
      <c r="N18" s="63">
        <f t="shared" si="4"/>
        <v>0.11460009743411433</v>
      </c>
      <c r="O18" s="79">
        <f t="shared" si="4"/>
        <v>0.11967563461862119</v>
      </c>
      <c r="P18" s="63">
        <f t="shared" si="4"/>
        <v>0.14369733208715668</v>
      </c>
      <c r="Q18" s="63">
        <f t="shared" si="4"/>
        <v>9.5376423398933194E-2</v>
      </c>
      <c r="R18" s="63">
        <f t="shared" si="4"/>
        <v>0.10941914411870823</v>
      </c>
      <c r="S18" s="63">
        <f t="shared" si="4"/>
        <v>7.0014076794638655E-2</v>
      </c>
      <c r="T18" s="63">
        <f t="shared" si="4"/>
        <v>0.13811153472940402</v>
      </c>
      <c r="U18" s="79">
        <f t="shared" si="4"/>
        <v>0.10914151335220795</v>
      </c>
    </row>
    <row r="19" spans="1:21">
      <c r="B19" s="12"/>
      <c r="C19" s="14"/>
      <c r="U19" s="83"/>
    </row>
    <row r="20" spans="1:21">
      <c r="B20" s="11" t="s">
        <v>35</v>
      </c>
      <c r="C20" s="4">
        <v>1422869192.519999</v>
      </c>
      <c r="D20" s="4">
        <v>1566744360.1700003</v>
      </c>
      <c r="E20" s="4">
        <v>2207767535.789999</v>
      </c>
      <c r="F20" s="4">
        <v>1773118545.6700001</v>
      </c>
      <c r="G20" s="4">
        <v>1498229855.7100008</v>
      </c>
      <c r="H20" s="4">
        <v>1950773026.1700013</v>
      </c>
      <c r="I20" s="4">
        <v>1511522523.5899973</v>
      </c>
      <c r="J20" s="4">
        <v>1859923312.3399982</v>
      </c>
      <c r="K20" s="4">
        <v>1811093819.3200016</v>
      </c>
      <c r="L20" s="4">
        <v>1967245618.7599971</v>
      </c>
      <c r="M20" s="4">
        <v>2182797771.8100038</v>
      </c>
      <c r="N20" s="4">
        <v>1953129121.8899972</v>
      </c>
      <c r="O20" s="83">
        <f t="shared" si="0"/>
        <v>21705214683.739998</v>
      </c>
      <c r="P20" s="4">
        <v>1721406747.8300004</v>
      </c>
      <c r="Q20" s="4">
        <v>1900796801.7599998</v>
      </c>
      <c r="R20" s="4">
        <v>2318081643.5999961</v>
      </c>
      <c r="S20" s="4">
        <v>2062814784.5700004</v>
      </c>
      <c r="T20" s="4">
        <v>1613706204.5300004</v>
      </c>
      <c r="U20" s="83">
        <f t="shared" si="1"/>
        <v>9616806182.2899971</v>
      </c>
    </row>
    <row r="21" spans="1:21">
      <c r="B21" s="62" t="s">
        <v>91</v>
      </c>
      <c r="C21" s="63">
        <f>+C20/C23</f>
        <v>0.37621662595959376</v>
      </c>
      <c r="D21" s="63">
        <f t="shared" ref="D21:U21" si="5">+D20/D23</f>
        <v>0.39688077028105023</v>
      </c>
      <c r="E21" s="63">
        <f t="shared" si="5"/>
        <v>0.45062022030125326</v>
      </c>
      <c r="F21" s="63">
        <f t="shared" si="5"/>
        <v>0.37747458544810153</v>
      </c>
      <c r="G21" s="63">
        <f t="shared" si="5"/>
        <v>0.29099795952711405</v>
      </c>
      <c r="H21" s="63">
        <f t="shared" si="5"/>
        <v>0.41425660493079469</v>
      </c>
      <c r="I21" s="63">
        <f t="shared" si="5"/>
        <v>0.3090799762773962</v>
      </c>
      <c r="J21" s="63">
        <f t="shared" si="5"/>
        <v>0.37459342365258252</v>
      </c>
      <c r="K21" s="63">
        <f t="shared" si="5"/>
        <v>0.39855023783098842</v>
      </c>
      <c r="L21" s="63">
        <f t="shared" si="5"/>
        <v>0.41736822359915993</v>
      </c>
      <c r="M21" s="63">
        <f t="shared" si="5"/>
        <v>0.42344876533651177</v>
      </c>
      <c r="N21" s="63">
        <f t="shared" si="5"/>
        <v>0.35502515738089058</v>
      </c>
      <c r="O21" s="79">
        <f t="shared" si="5"/>
        <v>0.38110403317415364</v>
      </c>
      <c r="P21" s="63">
        <f t="shared" si="5"/>
        <v>0.36452646634559183</v>
      </c>
      <c r="Q21" s="63">
        <f t="shared" si="5"/>
        <v>0.38491281249625703</v>
      </c>
      <c r="R21" s="63">
        <f t="shared" si="5"/>
        <v>0.40261835426321996</v>
      </c>
      <c r="S21" s="63">
        <f t="shared" si="5"/>
        <v>0.41093627332766758</v>
      </c>
      <c r="T21" s="63">
        <f t="shared" si="5"/>
        <v>0.30983727126710303</v>
      </c>
      <c r="U21" s="79">
        <f t="shared" si="5"/>
        <v>0.37498110702297432</v>
      </c>
    </row>
    <row r="22" spans="1:21"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84"/>
      <c r="P22" s="14"/>
      <c r="Q22" s="14"/>
      <c r="R22" s="14"/>
      <c r="S22" s="14"/>
      <c r="T22" s="14"/>
      <c r="U22" s="84"/>
    </row>
    <row r="23" spans="1:21">
      <c r="B23" s="11" t="s">
        <v>42</v>
      </c>
      <c r="C23" s="4">
        <v>3782047613.900023</v>
      </c>
      <c r="D23" s="4">
        <v>3947644928.8800607</v>
      </c>
      <c r="E23" s="4">
        <v>4899397400.1300688</v>
      </c>
      <c r="F23" s="4">
        <v>4697319009.0801058</v>
      </c>
      <c r="G23" s="4">
        <v>5148592306.7800808</v>
      </c>
      <c r="H23" s="4">
        <v>4709093356.5100203</v>
      </c>
      <c r="I23" s="4">
        <v>4890392906.7000475</v>
      </c>
      <c r="J23" s="4">
        <v>4965178764.2299566</v>
      </c>
      <c r="K23" s="4">
        <v>4544204588.0500135</v>
      </c>
      <c r="L23" s="4">
        <v>4713453271.0600843</v>
      </c>
      <c r="M23" s="4">
        <v>5154809626.3200808</v>
      </c>
      <c r="N23" s="4">
        <v>5501382314.1399879</v>
      </c>
      <c r="O23" s="83">
        <f t="shared" si="0"/>
        <v>56953516085.780533</v>
      </c>
      <c r="P23" s="4">
        <v>4722309370.5300646</v>
      </c>
      <c r="Q23" s="4">
        <v>4938252871.950017</v>
      </c>
      <c r="R23" s="4">
        <v>5757516067.1500406</v>
      </c>
      <c r="S23" s="4">
        <v>5019792406.8999796</v>
      </c>
      <c r="T23" s="4">
        <v>5208237853.1499014</v>
      </c>
      <c r="U23" s="83">
        <f t="shared" si="1"/>
        <v>25646108569.680004</v>
      </c>
    </row>
    <row r="24" spans="1:21">
      <c r="A24" s="3" t="s">
        <v>33</v>
      </c>
      <c r="U24" s="83"/>
    </row>
  </sheetData>
  <sortState ref="A2:T109">
    <sortCondition descending="1" ref="T2:T109"/>
  </sortState>
  <mergeCells count="2">
    <mergeCell ref="C2:O2"/>
    <mergeCell ref="P2:U2"/>
  </mergeCells>
  <pageMargins left="0.70866141732283472" right="0.70866141732283472" top="0.33" bottom="0.28999999999999998" header="0.31496062992125984" footer="0.31496062992125984"/>
  <pageSetup scale="8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W24"/>
  <sheetViews>
    <sheetView workbookViewId="0">
      <pane ySplit="3" topLeftCell="A22" activePane="bottomLeft" state="frozen"/>
      <selection pane="bottomLeft" activeCell="C17" sqref="C17"/>
    </sheetView>
  </sheetViews>
  <sheetFormatPr baseColWidth="10" defaultRowHeight="12.75"/>
  <cols>
    <col min="1" max="1" width="16" style="3" customWidth="1"/>
    <col min="2" max="2" width="41.28515625" style="3" customWidth="1"/>
    <col min="3" max="14" width="10.85546875" style="4" bestFit="1" customWidth="1"/>
    <col min="15" max="15" width="11.7109375" style="83" bestFit="1" customWidth="1"/>
    <col min="16" max="20" width="10.85546875" style="4" bestFit="1" customWidth="1"/>
    <col min="21" max="21" width="13.7109375" style="83" bestFit="1" customWidth="1"/>
    <col min="22" max="16384" width="11.42578125" style="3"/>
  </cols>
  <sheetData>
    <row r="1" spans="1:23">
      <c r="A1" s="2" t="s">
        <v>120</v>
      </c>
      <c r="B1" s="2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P1" s="13"/>
      <c r="Q1" s="13"/>
      <c r="R1" s="13"/>
      <c r="S1" s="13"/>
      <c r="T1" s="13"/>
    </row>
    <row r="2" spans="1:23">
      <c r="A2" s="5" t="s">
        <v>121</v>
      </c>
      <c r="B2" s="2"/>
      <c r="C2" s="128">
        <v>2011</v>
      </c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30"/>
      <c r="P2" s="128">
        <v>2012</v>
      </c>
      <c r="Q2" s="129"/>
      <c r="R2" s="129"/>
      <c r="S2" s="129"/>
      <c r="T2" s="129"/>
      <c r="U2" s="130"/>
    </row>
    <row r="3" spans="1:23">
      <c r="A3" s="6" t="s">
        <v>122</v>
      </c>
      <c r="B3" s="6" t="s">
        <v>10</v>
      </c>
      <c r="C3" s="36" t="s">
        <v>11</v>
      </c>
      <c r="D3" s="7" t="s">
        <v>12</v>
      </c>
      <c r="E3" s="7" t="s">
        <v>13</v>
      </c>
      <c r="F3" s="7" t="s">
        <v>14</v>
      </c>
      <c r="G3" s="7" t="s">
        <v>15</v>
      </c>
      <c r="H3" s="7" t="s">
        <v>16</v>
      </c>
      <c r="I3" s="7" t="s">
        <v>17</v>
      </c>
      <c r="J3" s="7" t="s">
        <v>18</v>
      </c>
      <c r="K3" s="7" t="s">
        <v>19</v>
      </c>
      <c r="L3" s="7" t="s">
        <v>20</v>
      </c>
      <c r="M3" s="7" t="s">
        <v>21</v>
      </c>
      <c r="N3" s="7" t="s">
        <v>22</v>
      </c>
      <c r="O3" s="37" t="s">
        <v>87</v>
      </c>
      <c r="P3" s="36" t="s">
        <v>11</v>
      </c>
      <c r="Q3" s="7" t="s">
        <v>12</v>
      </c>
      <c r="R3" s="7" t="s">
        <v>13</v>
      </c>
      <c r="S3" s="7" t="s">
        <v>14</v>
      </c>
      <c r="T3" s="37" t="s">
        <v>15</v>
      </c>
      <c r="U3" s="37" t="s">
        <v>88</v>
      </c>
    </row>
    <row r="4" spans="1:23" ht="25.5">
      <c r="A4" s="91">
        <v>2710192100</v>
      </c>
      <c r="B4" s="15" t="s">
        <v>29</v>
      </c>
      <c r="C4" s="38">
        <v>155210920.87</v>
      </c>
      <c r="D4" s="39">
        <v>180552569.88000003</v>
      </c>
      <c r="E4" s="39">
        <v>60738493.920000002</v>
      </c>
      <c r="F4" s="39">
        <v>234979118.76000002</v>
      </c>
      <c r="G4" s="39">
        <v>261802166.16999999</v>
      </c>
      <c r="H4" s="39">
        <v>147418311.52000001</v>
      </c>
      <c r="I4" s="39">
        <v>95721590.079999998</v>
      </c>
      <c r="J4" s="39">
        <v>47749661.370000005</v>
      </c>
      <c r="K4" s="39">
        <v>227971759.52000001</v>
      </c>
      <c r="L4" s="39">
        <v>136261025.15000001</v>
      </c>
      <c r="M4" s="39">
        <v>246322097.59999996</v>
      </c>
      <c r="N4" s="39">
        <v>26437175.969999999</v>
      </c>
      <c r="O4" s="81">
        <f>+SUM(C4:N4)</f>
        <v>1821164890.8100002</v>
      </c>
      <c r="P4" s="38">
        <v>310850104.40000004</v>
      </c>
      <c r="Q4" s="39">
        <v>160929832.84</v>
      </c>
      <c r="R4" s="39">
        <v>161451438.87</v>
      </c>
      <c r="S4" s="39">
        <v>149979924.98000002</v>
      </c>
      <c r="T4" s="92">
        <v>379994564.19999999</v>
      </c>
      <c r="U4" s="93">
        <f>+SUM(P4:T4)</f>
        <v>1163205865.29</v>
      </c>
    </row>
    <row r="5" spans="1:23" ht="38.25">
      <c r="A5" s="94" t="s">
        <v>123</v>
      </c>
      <c r="B5" s="8" t="s">
        <v>124</v>
      </c>
      <c r="C5" s="40">
        <v>9298263.3100000005</v>
      </c>
      <c r="D5" s="41">
        <v>9225496.0600000005</v>
      </c>
      <c r="E5" s="41">
        <v>32773.760000000002</v>
      </c>
      <c r="F5" s="41">
        <v>30246.06</v>
      </c>
      <c r="G5" s="41">
        <v>10485117.409999998</v>
      </c>
      <c r="H5" s="41">
        <v>22986436.539999999</v>
      </c>
      <c r="I5" s="41">
        <v>11375909.120000001</v>
      </c>
      <c r="J5" s="41">
        <v>167070.28</v>
      </c>
      <c r="K5" s="41">
        <v>23731705.990000002</v>
      </c>
      <c r="L5" s="41">
        <v>11765263.869999999</v>
      </c>
      <c r="M5" s="41">
        <v>24226531.530000001</v>
      </c>
      <c r="N5" s="41">
        <v>0</v>
      </c>
      <c r="O5" s="82">
        <f t="shared" ref="O5:O20" si="0">+SUM(C5:N5)</f>
        <v>123324813.93000001</v>
      </c>
      <c r="P5" s="40">
        <v>19459495.759999998</v>
      </c>
      <c r="Q5" s="41">
        <v>58043302.210000001</v>
      </c>
      <c r="R5" s="41">
        <v>34604040.519999996</v>
      </c>
      <c r="S5" s="41">
        <v>24964668.07</v>
      </c>
      <c r="T5" s="95">
        <v>57469910.949999996</v>
      </c>
      <c r="U5" s="96">
        <f t="shared" ref="U5:U20" si="1">+SUM(P5:T5)</f>
        <v>194541417.50999999</v>
      </c>
    </row>
    <row r="6" spans="1:23">
      <c r="A6" s="91">
        <v>8430490000</v>
      </c>
      <c r="B6" s="15" t="s">
        <v>125</v>
      </c>
      <c r="C6" s="38">
        <v>1348719.9</v>
      </c>
      <c r="D6" s="39">
        <v>28360439.800000001</v>
      </c>
      <c r="E6" s="39">
        <v>4579819.0199999986</v>
      </c>
      <c r="F6" s="39">
        <v>5393065.5800000001</v>
      </c>
      <c r="G6" s="39">
        <v>15251844.229999999</v>
      </c>
      <c r="H6" s="39">
        <v>26558617.23</v>
      </c>
      <c r="I6" s="39">
        <v>1220261.3800000001</v>
      </c>
      <c r="J6" s="39">
        <v>3652871.4600000004</v>
      </c>
      <c r="K6" s="39">
        <v>26026936.960000005</v>
      </c>
      <c r="L6" s="39">
        <v>4974227.55</v>
      </c>
      <c r="M6" s="39">
        <v>2274255.64</v>
      </c>
      <c r="N6" s="39">
        <v>955872.41999999993</v>
      </c>
      <c r="O6" s="81">
        <f t="shared" si="0"/>
        <v>120596931.16999999</v>
      </c>
      <c r="P6" s="38">
        <v>2358286.1100000003</v>
      </c>
      <c r="Q6" s="39">
        <v>16795670.420000002</v>
      </c>
      <c r="R6" s="39">
        <v>7400715</v>
      </c>
      <c r="S6" s="39">
        <v>3186493.63</v>
      </c>
      <c r="T6" s="92">
        <v>31647695.610000003</v>
      </c>
      <c r="U6" s="93">
        <f t="shared" si="1"/>
        <v>61388860.770000003</v>
      </c>
    </row>
    <row r="7" spans="1:23">
      <c r="A7" s="94">
        <v>2903210000</v>
      </c>
      <c r="B7" s="8" t="s">
        <v>126</v>
      </c>
      <c r="C7" s="40">
        <v>15068857.949999999</v>
      </c>
      <c r="D7" s="41">
        <v>12561079.059999999</v>
      </c>
      <c r="E7" s="41">
        <v>20424556.460000001</v>
      </c>
      <c r="F7" s="41">
        <v>16367509.640000001</v>
      </c>
      <c r="G7" s="41">
        <v>19810093.630000003</v>
      </c>
      <c r="H7" s="41">
        <v>35133013.769999996</v>
      </c>
      <c r="I7" s="41">
        <v>25823854.849999998</v>
      </c>
      <c r="J7" s="41">
        <v>28147008.490000002</v>
      </c>
      <c r="K7" s="41">
        <v>21052624.98</v>
      </c>
      <c r="L7" s="41">
        <v>18353717.98</v>
      </c>
      <c r="M7" s="41">
        <v>32488657.289999999</v>
      </c>
      <c r="N7" s="41">
        <v>23717064.649999999</v>
      </c>
      <c r="O7" s="82">
        <f t="shared" si="0"/>
        <v>268948038.75</v>
      </c>
      <c r="P7" s="40">
        <v>13594715.759999998</v>
      </c>
      <c r="Q7" s="41">
        <v>18443494.52</v>
      </c>
      <c r="R7" s="41">
        <v>16928050.309999999</v>
      </c>
      <c r="S7" s="41">
        <v>20828866.460000001</v>
      </c>
      <c r="T7" s="95">
        <v>18780815.41</v>
      </c>
      <c r="U7" s="96">
        <f t="shared" si="1"/>
        <v>88575942.459999993</v>
      </c>
    </row>
    <row r="8" spans="1:23" ht="25.5">
      <c r="A8" s="91">
        <v>2710193500</v>
      </c>
      <c r="B8" s="15" t="s">
        <v>127</v>
      </c>
      <c r="C8" s="38">
        <v>8662370.1899999976</v>
      </c>
      <c r="D8" s="39">
        <v>8271698.5900000008</v>
      </c>
      <c r="E8" s="39">
        <v>15458497.020000001</v>
      </c>
      <c r="F8" s="39">
        <v>8359507.2299999995</v>
      </c>
      <c r="G8" s="39">
        <v>22676970.730000004</v>
      </c>
      <c r="H8" s="39">
        <v>16088064.67</v>
      </c>
      <c r="I8" s="39">
        <v>8693383.6799999997</v>
      </c>
      <c r="J8" s="39">
        <v>12419219.93</v>
      </c>
      <c r="K8" s="39">
        <v>15640610.510000002</v>
      </c>
      <c r="L8" s="39">
        <v>11096286.800000001</v>
      </c>
      <c r="M8" s="39">
        <v>14420832.209999999</v>
      </c>
      <c r="N8" s="39">
        <v>11608934.640000001</v>
      </c>
      <c r="O8" s="81">
        <f t="shared" si="0"/>
        <v>153396376.19999999</v>
      </c>
      <c r="P8" s="38">
        <v>10770223.959999999</v>
      </c>
      <c r="Q8" s="39">
        <v>13488868.320000002</v>
      </c>
      <c r="R8" s="39">
        <v>5911413.0399999991</v>
      </c>
      <c r="S8" s="39">
        <v>9950336.1699999999</v>
      </c>
      <c r="T8" s="92">
        <v>16808495.379999999</v>
      </c>
      <c r="U8" s="93">
        <f t="shared" si="1"/>
        <v>56929336.870000005</v>
      </c>
    </row>
    <row r="9" spans="1:23">
      <c r="A9" s="94">
        <v>8803300000</v>
      </c>
      <c r="B9" s="8" t="s">
        <v>128</v>
      </c>
      <c r="C9" s="40">
        <v>10445909.529999997</v>
      </c>
      <c r="D9" s="41">
        <v>5432412.5299999984</v>
      </c>
      <c r="E9" s="41">
        <v>10449437.129999995</v>
      </c>
      <c r="F9" s="41">
        <v>8111295.8300000019</v>
      </c>
      <c r="G9" s="41">
        <v>14091832.670000013</v>
      </c>
      <c r="H9" s="41">
        <v>8187524.2099999972</v>
      </c>
      <c r="I9" s="41">
        <v>69840477.390000001</v>
      </c>
      <c r="J9" s="41">
        <v>11198706.290000001</v>
      </c>
      <c r="K9" s="41">
        <v>11799085.799999991</v>
      </c>
      <c r="L9" s="41">
        <v>79822104.719999999</v>
      </c>
      <c r="M9" s="41">
        <v>10197886.169999998</v>
      </c>
      <c r="N9" s="41">
        <v>11951501.189999999</v>
      </c>
      <c r="O9" s="82">
        <f t="shared" si="0"/>
        <v>251528173.45999998</v>
      </c>
      <c r="P9" s="40">
        <v>17510299.680000011</v>
      </c>
      <c r="Q9" s="41">
        <v>6186094.7000000039</v>
      </c>
      <c r="R9" s="41">
        <v>7991557.7799999937</v>
      </c>
      <c r="S9" s="41">
        <v>11648844.060000008</v>
      </c>
      <c r="T9" s="95">
        <v>16122987.889999995</v>
      </c>
      <c r="U9" s="96">
        <f t="shared" si="1"/>
        <v>59459784.110000007</v>
      </c>
    </row>
    <row r="10" spans="1:23">
      <c r="A10" s="91">
        <v>2901220000</v>
      </c>
      <c r="B10" s="15" t="s">
        <v>129</v>
      </c>
      <c r="C10" s="38">
        <v>16239281.879999999</v>
      </c>
      <c r="D10" s="39">
        <v>5387861.6600000001</v>
      </c>
      <c r="E10" s="39">
        <v>7845755.0300000003</v>
      </c>
      <c r="F10" s="39">
        <v>8705687.0700000003</v>
      </c>
      <c r="G10" s="39">
        <v>5646736.5099999998</v>
      </c>
      <c r="H10" s="39">
        <v>17183014.960000001</v>
      </c>
      <c r="I10" s="39">
        <v>23745667.23</v>
      </c>
      <c r="J10" s="39">
        <v>20482169.280000001</v>
      </c>
      <c r="K10" s="39">
        <v>17483462.07</v>
      </c>
      <c r="L10" s="39">
        <v>14124597.34</v>
      </c>
      <c r="M10" s="39">
        <v>18931256.830000002</v>
      </c>
      <c r="N10" s="39">
        <v>11907099.199999999</v>
      </c>
      <c r="O10" s="81">
        <f t="shared" si="0"/>
        <v>167682589.06</v>
      </c>
      <c r="P10" s="38">
        <v>11524145.870000001</v>
      </c>
      <c r="Q10" s="39">
        <v>7217242.75</v>
      </c>
      <c r="R10" s="39">
        <v>6888263.1599999992</v>
      </c>
      <c r="S10" s="39">
        <v>23869531.700000003</v>
      </c>
      <c r="T10" s="92">
        <v>13278396.18</v>
      </c>
      <c r="U10" s="93">
        <f t="shared" si="1"/>
        <v>62777579.660000004</v>
      </c>
    </row>
    <row r="11" spans="1:23" ht="38.25">
      <c r="A11" s="94">
        <v>8431439000</v>
      </c>
      <c r="B11" s="8" t="s">
        <v>130</v>
      </c>
      <c r="C11" s="40">
        <v>4553261.089999998</v>
      </c>
      <c r="D11" s="41">
        <v>5961523.0999999987</v>
      </c>
      <c r="E11" s="41">
        <v>8540723.4000000097</v>
      </c>
      <c r="F11" s="41">
        <v>6246134.9599999981</v>
      </c>
      <c r="G11" s="41">
        <v>10113711.66</v>
      </c>
      <c r="H11" s="41">
        <v>8352310.6400000025</v>
      </c>
      <c r="I11" s="41">
        <v>6646167.0799999926</v>
      </c>
      <c r="J11" s="41">
        <v>7626360.7200000025</v>
      </c>
      <c r="K11" s="41">
        <v>5637849.4499999946</v>
      </c>
      <c r="L11" s="41">
        <v>7068187.700000002</v>
      </c>
      <c r="M11" s="41">
        <v>6146104.0400000028</v>
      </c>
      <c r="N11" s="41">
        <v>4922219.0200000023</v>
      </c>
      <c r="O11" s="82">
        <f t="shared" si="0"/>
        <v>81814552.859999999</v>
      </c>
      <c r="P11" s="40">
        <v>4928887.7000000058</v>
      </c>
      <c r="Q11" s="41">
        <v>6560275.0199999996</v>
      </c>
      <c r="R11" s="41">
        <v>4586646.28</v>
      </c>
      <c r="S11" s="41">
        <v>10213960.759999998</v>
      </c>
      <c r="T11" s="95">
        <v>12701347.059999999</v>
      </c>
      <c r="U11" s="96">
        <f t="shared" si="1"/>
        <v>38991116.820000008</v>
      </c>
    </row>
    <row r="12" spans="1:23">
      <c r="A12" s="91">
        <v>2902500000</v>
      </c>
      <c r="B12" s="15" t="s">
        <v>131</v>
      </c>
      <c r="C12" s="38">
        <v>13120259.1</v>
      </c>
      <c r="D12" s="39">
        <v>9849255.620000001</v>
      </c>
      <c r="E12" s="39">
        <v>11539601.309999999</v>
      </c>
      <c r="F12" s="39">
        <v>12589123.400000002</v>
      </c>
      <c r="G12" s="39">
        <v>15852937.879999999</v>
      </c>
      <c r="H12" s="39">
        <v>13506181.779999999</v>
      </c>
      <c r="I12" s="39">
        <v>14071452.619999997</v>
      </c>
      <c r="J12" s="39">
        <v>16794029.009999998</v>
      </c>
      <c r="K12" s="39">
        <v>11640281.73</v>
      </c>
      <c r="L12" s="39">
        <v>10407788.709999999</v>
      </c>
      <c r="M12" s="39">
        <v>8624903.1900000013</v>
      </c>
      <c r="N12" s="39">
        <v>6384205.2000000002</v>
      </c>
      <c r="O12" s="81">
        <f t="shared" si="0"/>
        <v>144380019.54999998</v>
      </c>
      <c r="P12" s="38">
        <v>23887041.68</v>
      </c>
      <c r="Q12" s="39">
        <v>13079131.02</v>
      </c>
      <c r="R12" s="39">
        <v>10178362.65</v>
      </c>
      <c r="S12" s="39">
        <v>14889351.73</v>
      </c>
      <c r="T12" s="92">
        <v>11957953.18</v>
      </c>
      <c r="U12" s="93">
        <f t="shared" si="1"/>
        <v>73991840.25999999</v>
      </c>
    </row>
    <row r="13" spans="1:23" ht="25.5">
      <c r="A13" s="97" t="s">
        <v>132</v>
      </c>
      <c r="B13" s="9" t="s">
        <v>133</v>
      </c>
      <c r="C13" s="42">
        <v>7360795.3099999996</v>
      </c>
      <c r="D13" s="10">
        <v>38057507.789999999</v>
      </c>
      <c r="E13" s="10">
        <v>411.3</v>
      </c>
      <c r="F13" s="10">
        <v>7046065.2800000003</v>
      </c>
      <c r="G13" s="10">
        <v>7676368.7299999995</v>
      </c>
      <c r="H13" s="10"/>
      <c r="I13" s="10">
        <v>10.39</v>
      </c>
      <c r="J13" s="10"/>
      <c r="K13" s="10"/>
      <c r="L13" s="10"/>
      <c r="M13" s="10">
        <v>36.369999999999997</v>
      </c>
      <c r="N13" s="10">
        <v>13572094.82</v>
      </c>
      <c r="O13" s="80">
        <f t="shared" si="0"/>
        <v>73713289.989999995</v>
      </c>
      <c r="P13" s="42">
        <v>12818220.109999999</v>
      </c>
      <c r="Q13" s="10">
        <v>27372731.009999998</v>
      </c>
      <c r="R13" s="10">
        <v>14419174.5</v>
      </c>
      <c r="S13" s="10">
        <v>18014212.690000001</v>
      </c>
      <c r="T13" s="98">
        <v>11267851.35</v>
      </c>
      <c r="U13" s="96">
        <f t="shared" si="1"/>
        <v>83892189.659999996</v>
      </c>
    </row>
    <row r="14" spans="1:23">
      <c r="B14" s="11" t="s">
        <v>134</v>
      </c>
      <c r="C14" s="4">
        <v>241308639.13</v>
      </c>
      <c r="D14" s="4">
        <v>303659844.09000003</v>
      </c>
      <c r="E14" s="4">
        <v>139610068.34999999</v>
      </c>
      <c r="F14" s="4">
        <v>307827753.80999994</v>
      </c>
      <c r="G14" s="4">
        <v>383407779.62000006</v>
      </c>
      <c r="H14" s="4">
        <v>295413475.31999993</v>
      </c>
      <c r="I14" s="4">
        <v>257138773.81999996</v>
      </c>
      <c r="J14" s="4">
        <v>148237096.83000001</v>
      </c>
      <c r="K14" s="4">
        <v>360984317.01000005</v>
      </c>
      <c r="L14" s="4">
        <v>293873199.81999999</v>
      </c>
      <c r="M14" s="4">
        <v>363632560.87</v>
      </c>
      <c r="N14" s="4">
        <v>111456167.11000001</v>
      </c>
      <c r="O14" s="83">
        <f t="shared" si="0"/>
        <v>3206549675.7800002</v>
      </c>
      <c r="P14" s="4">
        <v>427701421.03000003</v>
      </c>
      <c r="Q14" s="4">
        <v>328116642.81</v>
      </c>
      <c r="R14" s="4">
        <v>270359662.11000001</v>
      </c>
      <c r="S14" s="4">
        <v>287546190.25</v>
      </c>
      <c r="T14" s="4">
        <v>570030017.20999992</v>
      </c>
      <c r="U14" s="83">
        <f t="shared" si="1"/>
        <v>1883753933.4099998</v>
      </c>
    </row>
    <row r="15" spans="1:23" s="20" customFormat="1">
      <c r="B15" s="62" t="s">
        <v>135</v>
      </c>
      <c r="C15" s="63">
        <f>+C14/C17</f>
        <v>0.22005698108374494</v>
      </c>
      <c r="D15" s="63">
        <f t="shared" ref="D15:T15" si="2">+D14/D17</f>
        <v>0.27189491387412051</v>
      </c>
      <c r="E15" s="63">
        <f t="shared" si="2"/>
        <v>0.11560846295622271</v>
      </c>
      <c r="F15" s="63">
        <f t="shared" si="2"/>
        <v>0.25055294879662604</v>
      </c>
      <c r="G15" s="63">
        <f t="shared" si="2"/>
        <v>0.28845314229753738</v>
      </c>
      <c r="H15" s="63">
        <f t="shared" si="2"/>
        <v>0.26545645402056167</v>
      </c>
      <c r="I15" s="63">
        <f t="shared" si="2"/>
        <v>0.23770965866631727</v>
      </c>
      <c r="J15" s="63">
        <f t="shared" si="2"/>
        <v>0.15067455360361293</v>
      </c>
      <c r="K15" s="63">
        <f t="shared" si="2"/>
        <v>0.28899928577954337</v>
      </c>
      <c r="L15" s="63">
        <f t="shared" si="2"/>
        <v>0.27235003770165223</v>
      </c>
      <c r="M15" s="63">
        <f t="shared" si="2"/>
        <v>0.31036754403729061</v>
      </c>
      <c r="N15" s="63">
        <f t="shared" si="2"/>
        <v>0.11899444505998016</v>
      </c>
      <c r="O15" s="79">
        <f t="shared" si="2"/>
        <v>0.23588704399258442</v>
      </c>
      <c r="P15" s="63">
        <f t="shared" si="2"/>
        <v>0.35956050532092859</v>
      </c>
      <c r="Q15" s="63">
        <f t="shared" si="2"/>
        <v>0.30606270196712393</v>
      </c>
      <c r="R15" s="63">
        <f t="shared" si="2"/>
        <v>0.25756179112159278</v>
      </c>
      <c r="S15" s="63">
        <f t="shared" si="2"/>
        <v>0.28638789933419834</v>
      </c>
      <c r="T15" s="63">
        <f t="shared" si="2"/>
        <v>0.43225692879387534</v>
      </c>
      <c r="U15" s="79">
        <f>+U14/U17</f>
        <v>0.33435276497717514</v>
      </c>
      <c r="V15" s="63"/>
      <c r="W15" s="63"/>
    </row>
    <row r="16" spans="1:23">
      <c r="B16" s="12"/>
    </row>
    <row r="17" spans="1:21">
      <c r="B17" s="11" t="s">
        <v>136</v>
      </c>
      <c r="C17" s="4">
        <v>1096573432.6700025</v>
      </c>
      <c r="D17" s="4">
        <v>1116827967.6999981</v>
      </c>
      <c r="E17" s="4">
        <v>1207611145.2399981</v>
      </c>
      <c r="F17" s="4">
        <v>1228593617.7900021</v>
      </c>
      <c r="G17" s="4">
        <v>1329185657.5599985</v>
      </c>
      <c r="H17" s="4">
        <v>1112850981.1899991</v>
      </c>
      <c r="I17" s="4">
        <v>1081734647.4800005</v>
      </c>
      <c r="J17" s="4">
        <v>983823036.36999488</v>
      </c>
      <c r="K17" s="4">
        <v>1249083768.6199987</v>
      </c>
      <c r="L17" s="4">
        <v>1079027571.6500008</v>
      </c>
      <c r="M17" s="4">
        <v>1171619158.8200009</v>
      </c>
      <c r="N17" s="4">
        <v>936650169.28999996</v>
      </c>
      <c r="O17" s="83">
        <f t="shared" si="0"/>
        <v>13593581154.379993</v>
      </c>
      <c r="P17" s="4">
        <v>1189511680.7900014</v>
      </c>
      <c r="Q17" s="4">
        <v>1072056937.0299979</v>
      </c>
      <c r="R17" s="4">
        <v>1049688546.3199993</v>
      </c>
      <c r="S17" s="4">
        <v>1004044482.7399988</v>
      </c>
      <c r="T17" s="4">
        <v>1318729624.0699999</v>
      </c>
      <c r="U17" s="83">
        <f t="shared" si="1"/>
        <v>5634031270.9499969</v>
      </c>
    </row>
    <row r="18" spans="1:21">
      <c r="B18" s="62" t="s">
        <v>137</v>
      </c>
      <c r="C18" s="63">
        <f>+C17/C20</f>
        <v>0.29093994791200067</v>
      </c>
      <c r="D18" s="63">
        <f t="shared" ref="D18:U18" si="3">+D17/D20</f>
        <v>0.29580426983971092</v>
      </c>
      <c r="E18" s="63">
        <f t="shared" si="3"/>
        <v>0.25999989532194495</v>
      </c>
      <c r="F18" s="63">
        <f t="shared" si="3"/>
        <v>0.29208947130060448</v>
      </c>
      <c r="G18" s="63">
        <f t="shared" si="3"/>
        <v>0.2695419741318803</v>
      </c>
      <c r="H18" s="63">
        <f t="shared" si="3"/>
        <v>0.24443756784561854</v>
      </c>
      <c r="I18" s="63">
        <f t="shared" si="3"/>
        <v>0.23700120843883068</v>
      </c>
      <c r="J18" s="63">
        <f t="shared" si="3"/>
        <v>0.20682311129226924</v>
      </c>
      <c r="K18" s="63">
        <f t="shared" si="3"/>
        <v>0.24650877868417256</v>
      </c>
      <c r="L18" s="63">
        <f t="shared" si="3"/>
        <v>0.22284668331566954</v>
      </c>
      <c r="M18" s="63">
        <f t="shared" si="3"/>
        <v>0.2315226933137986</v>
      </c>
      <c r="N18" s="63">
        <f t="shared" si="3"/>
        <v>0.20793061473262323</v>
      </c>
      <c r="O18" s="79">
        <f t="shared" si="3"/>
        <v>0.24862597839853634</v>
      </c>
      <c r="P18" s="63">
        <f t="shared" si="3"/>
        <v>0.26908764839505017</v>
      </c>
      <c r="Q18" s="63">
        <f t="shared" si="3"/>
        <v>0.23675835348518881</v>
      </c>
      <c r="R18" s="63">
        <f t="shared" si="3"/>
        <v>0.21423602766024072</v>
      </c>
      <c r="S18" s="63">
        <f t="shared" si="3"/>
        <v>0.22518685919316836</v>
      </c>
      <c r="T18" s="63">
        <f t="shared" si="3"/>
        <v>0.24211630409596205</v>
      </c>
      <c r="U18" s="79">
        <f t="shared" si="3"/>
        <v>0.23718563818525562</v>
      </c>
    </row>
    <row r="19" spans="1:21">
      <c r="B19" s="12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84"/>
      <c r="P19" s="14"/>
      <c r="Q19" s="14"/>
      <c r="R19" s="14"/>
      <c r="S19" s="14"/>
      <c r="T19" s="14"/>
      <c r="U19" s="84"/>
    </row>
    <row r="20" spans="1:21">
      <c r="B20" s="11" t="s">
        <v>138</v>
      </c>
      <c r="C20" s="4">
        <v>3769071385.8300347</v>
      </c>
      <c r="D20" s="4">
        <v>3775564052.2200031</v>
      </c>
      <c r="E20" s="4">
        <v>4644660120.8999462</v>
      </c>
      <c r="F20" s="4">
        <v>4206223566.7700343</v>
      </c>
      <c r="G20" s="4">
        <v>4931275219.1599684</v>
      </c>
      <c r="H20" s="4">
        <v>4552700270.2499952</v>
      </c>
      <c r="I20" s="4">
        <v>4564257940.310009</v>
      </c>
      <c r="J20" s="4">
        <v>4756833171.2200136</v>
      </c>
      <c r="K20" s="4">
        <v>5067096495.6600056</v>
      </c>
      <c r="L20" s="4">
        <v>4842017640.0899057</v>
      </c>
      <c r="M20" s="4">
        <v>5060493820.5000277</v>
      </c>
      <c r="N20" s="4">
        <v>4504628481.4500885</v>
      </c>
      <c r="O20" s="83">
        <f t="shared" si="0"/>
        <v>54674822164.360031</v>
      </c>
      <c r="P20" s="4">
        <v>4420536163.159997</v>
      </c>
      <c r="Q20" s="4">
        <v>4528063830.6899862</v>
      </c>
      <c r="R20" s="4">
        <v>4899682643.4100618</v>
      </c>
      <c r="S20" s="4">
        <v>4458717024.3300734</v>
      </c>
      <c r="T20" s="4">
        <v>5446678318.4800539</v>
      </c>
      <c r="U20" s="83">
        <f t="shared" si="1"/>
        <v>23753677980.070171</v>
      </c>
    </row>
    <row r="21" spans="1:21">
      <c r="B21" s="11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P21" s="13"/>
      <c r="Q21" s="13"/>
      <c r="R21" s="13"/>
      <c r="S21" s="13"/>
      <c r="T21" s="13"/>
    </row>
    <row r="22" spans="1:21">
      <c r="A22" s="3" t="s">
        <v>139</v>
      </c>
    </row>
    <row r="23" spans="1:21">
      <c r="A23" s="3" t="s">
        <v>140</v>
      </c>
    </row>
    <row r="24" spans="1:21">
      <c r="A24" s="3" t="s">
        <v>33</v>
      </c>
    </row>
  </sheetData>
  <mergeCells count="2">
    <mergeCell ref="C2:O2"/>
    <mergeCell ref="P2:U2"/>
  </mergeCells>
  <pageMargins left="0.43" right="0.70866141732283472" top="0.37" bottom="0.31" header="0.31496062992125984" footer="0.42"/>
  <pageSetup scale="8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W21"/>
  <sheetViews>
    <sheetView workbookViewId="0">
      <pane ySplit="3" topLeftCell="A4" activePane="bottomLeft" state="frozen"/>
      <selection pane="bottomLeft"/>
    </sheetView>
  </sheetViews>
  <sheetFormatPr baseColWidth="10" defaultRowHeight="12.75"/>
  <cols>
    <col min="1" max="1" width="6.28515625" style="3" customWidth="1"/>
    <col min="2" max="2" width="61.85546875" style="3" customWidth="1"/>
    <col min="3" max="14" width="10.85546875" style="4" bestFit="1" customWidth="1"/>
    <col min="15" max="15" width="11.7109375" style="4" bestFit="1" customWidth="1"/>
    <col min="16" max="20" width="10.85546875" style="4" bestFit="1" customWidth="1"/>
    <col min="21" max="21" width="13.7109375" style="4" bestFit="1" customWidth="1"/>
    <col min="22" max="16384" width="11.42578125" style="3"/>
  </cols>
  <sheetData>
    <row r="1" spans="1:23">
      <c r="A1" s="2" t="s">
        <v>149</v>
      </c>
    </row>
    <row r="2" spans="1:23">
      <c r="A2" s="5" t="s">
        <v>121</v>
      </c>
      <c r="C2" s="128">
        <v>2011</v>
      </c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30"/>
      <c r="P2" s="128">
        <v>2012</v>
      </c>
      <c r="Q2" s="129"/>
      <c r="R2" s="129"/>
      <c r="S2" s="129"/>
      <c r="T2" s="129"/>
      <c r="U2" s="130"/>
    </row>
    <row r="3" spans="1:23">
      <c r="A3" s="49" t="s">
        <v>45</v>
      </c>
      <c r="B3" s="69" t="s">
        <v>10</v>
      </c>
      <c r="C3" s="36" t="s">
        <v>11</v>
      </c>
      <c r="D3" s="7" t="s">
        <v>12</v>
      </c>
      <c r="E3" s="7" t="s">
        <v>13</v>
      </c>
      <c r="F3" s="7" t="s">
        <v>14</v>
      </c>
      <c r="G3" s="7" t="s">
        <v>15</v>
      </c>
      <c r="H3" s="7" t="s">
        <v>16</v>
      </c>
      <c r="I3" s="7" t="s">
        <v>17</v>
      </c>
      <c r="J3" s="7" t="s">
        <v>18</v>
      </c>
      <c r="K3" s="7" t="s">
        <v>19</v>
      </c>
      <c r="L3" s="7" t="s">
        <v>20</v>
      </c>
      <c r="M3" s="7" t="s">
        <v>21</v>
      </c>
      <c r="N3" s="7" t="s">
        <v>22</v>
      </c>
      <c r="O3" s="37" t="s">
        <v>87</v>
      </c>
      <c r="P3" s="36" t="s">
        <v>11</v>
      </c>
      <c r="Q3" s="7" t="s">
        <v>12</v>
      </c>
      <c r="R3" s="7" t="s">
        <v>13</v>
      </c>
      <c r="S3" s="7" t="s">
        <v>14</v>
      </c>
      <c r="T3" s="7" t="s">
        <v>15</v>
      </c>
      <c r="U3" s="37" t="s">
        <v>88</v>
      </c>
    </row>
    <row r="4" spans="1:23" ht="51">
      <c r="A4" s="91" t="s">
        <v>150</v>
      </c>
      <c r="B4" s="15" t="s">
        <v>57</v>
      </c>
      <c r="C4" s="38">
        <v>206865466.14000002</v>
      </c>
      <c r="D4" s="39">
        <v>308284867.39999998</v>
      </c>
      <c r="E4" s="39">
        <v>133964461.58</v>
      </c>
      <c r="F4" s="39">
        <v>371956337.92999995</v>
      </c>
      <c r="G4" s="39">
        <v>311062066.95000011</v>
      </c>
      <c r="H4" s="39">
        <v>193109050.17999998</v>
      </c>
      <c r="I4" s="39">
        <v>156872203.31</v>
      </c>
      <c r="J4" s="39">
        <v>66211075.390000008</v>
      </c>
      <c r="K4" s="39">
        <v>273038340.89000005</v>
      </c>
      <c r="L4" s="39">
        <v>168176660.39000002</v>
      </c>
      <c r="M4" s="39">
        <v>294450277.14999992</v>
      </c>
      <c r="N4" s="39">
        <v>63950994.049999997</v>
      </c>
      <c r="O4" s="103">
        <f>+SUM(C4:N4)</f>
        <v>2547941801.3600006</v>
      </c>
      <c r="P4" s="38">
        <v>392886136.47000003</v>
      </c>
      <c r="Q4" s="39">
        <v>283396177.47999996</v>
      </c>
      <c r="R4" s="39">
        <v>258954898.64000002</v>
      </c>
      <c r="S4" s="39">
        <v>217790069.09999999</v>
      </c>
      <c r="T4" s="39">
        <v>471153138.28999996</v>
      </c>
      <c r="U4" s="92">
        <f>+SUM(P4:T4)</f>
        <v>1624180419.98</v>
      </c>
    </row>
    <row r="5" spans="1:23" ht="38.25">
      <c r="A5" s="94" t="s">
        <v>151</v>
      </c>
      <c r="B5" s="8" t="s">
        <v>152</v>
      </c>
      <c r="C5" s="40">
        <v>1851348.3699999999</v>
      </c>
      <c r="D5" s="41">
        <v>28633373.48</v>
      </c>
      <c r="E5" s="41">
        <v>6334799.1499999994</v>
      </c>
      <c r="F5" s="41">
        <v>6216779.7600000007</v>
      </c>
      <c r="G5" s="41">
        <v>17686861.919999994</v>
      </c>
      <c r="H5" s="41">
        <v>29573965.84</v>
      </c>
      <c r="I5" s="41">
        <v>4851536.9800000004</v>
      </c>
      <c r="J5" s="41">
        <v>5795654.5900000008</v>
      </c>
      <c r="K5" s="41">
        <v>31634863.920000006</v>
      </c>
      <c r="L5" s="41">
        <v>8411282.9299999997</v>
      </c>
      <c r="M5" s="41">
        <v>5183079.79</v>
      </c>
      <c r="N5" s="41">
        <v>2128796.52</v>
      </c>
      <c r="O5" s="82">
        <f t="shared" ref="O5:O20" si="0">+SUM(C5:N5)</f>
        <v>148302343.25</v>
      </c>
      <c r="P5" s="40">
        <v>3585373.77</v>
      </c>
      <c r="Q5" s="41">
        <v>20767807.140000001</v>
      </c>
      <c r="R5" s="41">
        <v>15234584.01</v>
      </c>
      <c r="S5" s="41">
        <v>6010983.4100000001</v>
      </c>
      <c r="T5" s="41">
        <v>33688310.580000006</v>
      </c>
      <c r="U5" s="82">
        <f t="shared" ref="U5:U20" si="1">+SUM(P5:T5)</f>
        <v>79287058.909999996</v>
      </c>
    </row>
    <row r="6" spans="1:23">
      <c r="A6" s="91" t="s">
        <v>153</v>
      </c>
      <c r="B6" s="15" t="s">
        <v>154</v>
      </c>
      <c r="C6" s="38">
        <v>22675464.909999996</v>
      </c>
      <c r="D6" s="39">
        <v>7424871.4899999974</v>
      </c>
      <c r="E6" s="39">
        <v>14503025.759999994</v>
      </c>
      <c r="F6" s="39">
        <v>9595658.5400000028</v>
      </c>
      <c r="G6" s="39">
        <v>16718857.550000014</v>
      </c>
      <c r="H6" s="39">
        <v>10786543.449999997</v>
      </c>
      <c r="I6" s="39">
        <v>72388978.149999991</v>
      </c>
      <c r="J6" s="39">
        <v>14845636.109999999</v>
      </c>
      <c r="K6" s="39">
        <v>13770163.909999991</v>
      </c>
      <c r="L6" s="39">
        <v>82948497.50999999</v>
      </c>
      <c r="M6" s="39">
        <v>12636780.629999999</v>
      </c>
      <c r="N6" s="39">
        <v>16164062.870000001</v>
      </c>
      <c r="O6" s="81">
        <f t="shared" si="0"/>
        <v>294458540.88</v>
      </c>
      <c r="P6" s="38">
        <v>19638157.050000012</v>
      </c>
      <c r="Q6" s="39">
        <v>9291692.2100000046</v>
      </c>
      <c r="R6" s="39">
        <v>10230086.199999994</v>
      </c>
      <c r="S6" s="39">
        <v>14026884.840000009</v>
      </c>
      <c r="T6" s="39">
        <v>21413018.919999998</v>
      </c>
      <c r="U6" s="81">
        <f t="shared" si="1"/>
        <v>74599839.220000014</v>
      </c>
    </row>
    <row r="7" spans="1:23" ht="38.25">
      <c r="A7" s="94" t="s">
        <v>155</v>
      </c>
      <c r="B7" s="8" t="s">
        <v>156</v>
      </c>
      <c r="C7" s="40">
        <v>18376091.140000004</v>
      </c>
      <c r="D7" s="41">
        <v>17533951.759999998</v>
      </c>
      <c r="E7" s="41">
        <v>45922680.100000001</v>
      </c>
      <c r="F7" s="41">
        <v>24678029.879999999</v>
      </c>
      <c r="G7" s="41">
        <v>47606345.419999987</v>
      </c>
      <c r="H7" s="41">
        <v>16108195.369999999</v>
      </c>
      <c r="I7" s="41">
        <v>20899833.830000002</v>
      </c>
      <c r="J7" s="41">
        <v>22533945.510000002</v>
      </c>
      <c r="K7" s="41">
        <v>21132122.170000002</v>
      </c>
      <c r="L7" s="41">
        <v>34925562.479999997</v>
      </c>
      <c r="M7" s="41">
        <v>25224018.789999999</v>
      </c>
      <c r="N7" s="41">
        <v>17656926.910000004</v>
      </c>
      <c r="O7" s="82">
        <f t="shared" si="0"/>
        <v>312597703.36000007</v>
      </c>
      <c r="P7" s="40">
        <v>34323431.399999999</v>
      </c>
      <c r="Q7" s="41">
        <v>17488062.489999998</v>
      </c>
      <c r="R7" s="41">
        <v>19192639.319999997</v>
      </c>
      <c r="S7" s="41">
        <v>39333455.650000006</v>
      </c>
      <c r="T7" s="41">
        <v>20598463.02</v>
      </c>
      <c r="U7" s="82">
        <f t="shared" si="1"/>
        <v>130936051.88</v>
      </c>
    </row>
    <row r="8" spans="1:23">
      <c r="A8" s="91" t="s">
        <v>157</v>
      </c>
      <c r="B8" s="15" t="s">
        <v>158</v>
      </c>
      <c r="C8" s="38">
        <v>21052541.620000001</v>
      </c>
      <c r="D8" s="39">
        <v>20282999.190000001</v>
      </c>
      <c r="E8" s="39">
        <v>24728707.719999999</v>
      </c>
      <c r="F8" s="39">
        <v>21347401.099999998</v>
      </c>
      <c r="G8" s="39">
        <v>26238228.840000004</v>
      </c>
      <c r="H8" s="39">
        <v>17292160.110000003</v>
      </c>
      <c r="I8" s="39">
        <v>16142546.079999998</v>
      </c>
      <c r="J8" s="39">
        <v>23000821.620000001</v>
      </c>
      <c r="K8" s="39">
        <v>22132455.489999998</v>
      </c>
      <c r="L8" s="39">
        <v>21598265.52</v>
      </c>
      <c r="M8" s="39">
        <v>22016385.400000002</v>
      </c>
      <c r="N8" s="39">
        <v>19719753.990000002</v>
      </c>
      <c r="O8" s="81">
        <f t="shared" si="0"/>
        <v>255552266.68000004</v>
      </c>
      <c r="P8" s="38">
        <v>25532382.270000003</v>
      </c>
      <c r="Q8" s="39">
        <v>22634370.189999994</v>
      </c>
      <c r="R8" s="39">
        <v>24771313.859999999</v>
      </c>
      <c r="S8" s="39">
        <v>21052273.449999999</v>
      </c>
      <c r="T8" s="39">
        <v>20028318.530000001</v>
      </c>
      <c r="U8" s="81">
        <f t="shared" si="1"/>
        <v>114018658.3</v>
      </c>
    </row>
    <row r="9" spans="1:23">
      <c r="A9" s="94" t="s">
        <v>159</v>
      </c>
      <c r="B9" s="8" t="s">
        <v>160</v>
      </c>
      <c r="C9" s="40">
        <v>15147056.289999999</v>
      </c>
      <c r="D9" s="41">
        <v>9928665.5300000012</v>
      </c>
      <c r="E9" s="41">
        <v>12068576.319999998</v>
      </c>
      <c r="F9" s="41">
        <v>15251300.980000002</v>
      </c>
      <c r="G9" s="41">
        <v>16383452.220000001</v>
      </c>
      <c r="H9" s="41">
        <v>13579231.779999999</v>
      </c>
      <c r="I9" s="41">
        <v>15571887.709999997</v>
      </c>
      <c r="J9" s="41">
        <v>16810777.539999999</v>
      </c>
      <c r="K9" s="41">
        <v>12973552.790000001</v>
      </c>
      <c r="L9" s="41">
        <v>11273556.449999999</v>
      </c>
      <c r="M9" s="41">
        <v>10673912.520000001</v>
      </c>
      <c r="N9" s="41">
        <v>9679567.7599999998</v>
      </c>
      <c r="O9" s="82">
        <f t="shared" si="0"/>
        <v>159341537.89000002</v>
      </c>
      <c r="P9" s="40">
        <v>23919394.07</v>
      </c>
      <c r="Q9" s="41">
        <v>15716430.309999999</v>
      </c>
      <c r="R9" s="41">
        <v>10232668.49</v>
      </c>
      <c r="S9" s="41">
        <v>16920784.43</v>
      </c>
      <c r="T9" s="41">
        <v>19773097.66</v>
      </c>
      <c r="U9" s="82">
        <f t="shared" si="1"/>
        <v>86562374.959999993</v>
      </c>
    </row>
    <row r="10" spans="1:23">
      <c r="A10" s="91" t="s">
        <v>161</v>
      </c>
      <c r="B10" s="15" t="s">
        <v>162</v>
      </c>
      <c r="C10" s="38">
        <v>15606562.82</v>
      </c>
      <c r="D10" s="39">
        <v>12972890.459999999</v>
      </c>
      <c r="E10" s="39">
        <v>20779095.640000001</v>
      </c>
      <c r="F10" s="39">
        <v>16925031.049999997</v>
      </c>
      <c r="G10" s="39">
        <v>20597643.800000001</v>
      </c>
      <c r="H10" s="39">
        <v>35577593.460000001</v>
      </c>
      <c r="I10" s="39">
        <v>26202338.859999999</v>
      </c>
      <c r="J10" s="39">
        <v>28673298.870000005</v>
      </c>
      <c r="K10" s="39">
        <v>21807197.800000004</v>
      </c>
      <c r="L10" s="39">
        <v>18930041.91</v>
      </c>
      <c r="M10" s="39">
        <v>32852381.039999999</v>
      </c>
      <c r="N10" s="39">
        <v>24149468.91</v>
      </c>
      <c r="O10" s="81">
        <f t="shared" si="0"/>
        <v>275073544.62</v>
      </c>
      <c r="P10" s="38">
        <v>13953611.899999999</v>
      </c>
      <c r="Q10" s="39">
        <v>19140888.669999994</v>
      </c>
      <c r="R10" s="39">
        <v>17619851.640000001</v>
      </c>
      <c r="S10" s="39">
        <v>21394111.870000001</v>
      </c>
      <c r="T10" s="39">
        <v>19201501.439999998</v>
      </c>
      <c r="U10" s="81">
        <f t="shared" si="1"/>
        <v>91309965.519999996</v>
      </c>
    </row>
    <row r="11" spans="1:23" ht="25.5">
      <c r="A11" s="94" t="s">
        <v>163</v>
      </c>
      <c r="B11" s="8" t="s">
        <v>164</v>
      </c>
      <c r="C11" s="40">
        <v>8126308.9199999943</v>
      </c>
      <c r="D11" s="41">
        <v>10870941.970000004</v>
      </c>
      <c r="E11" s="41">
        <v>13605991.710000012</v>
      </c>
      <c r="F11" s="41">
        <v>11577356.429999998</v>
      </c>
      <c r="G11" s="41">
        <v>15819549.030000003</v>
      </c>
      <c r="H11" s="41">
        <v>12579793.760000002</v>
      </c>
      <c r="I11" s="41">
        <v>11557809.729999993</v>
      </c>
      <c r="J11" s="41">
        <v>12570806.430000003</v>
      </c>
      <c r="K11" s="41">
        <v>10554251.34</v>
      </c>
      <c r="L11" s="41">
        <v>12853974.540000003</v>
      </c>
      <c r="M11" s="41">
        <v>11382571.010000002</v>
      </c>
      <c r="N11" s="41">
        <v>9389752.3300000019</v>
      </c>
      <c r="O11" s="82">
        <f t="shared" si="0"/>
        <v>140889107.20000002</v>
      </c>
      <c r="P11" s="40">
        <v>11637170.600000003</v>
      </c>
      <c r="Q11" s="41">
        <v>11946195.490000006</v>
      </c>
      <c r="R11" s="41">
        <v>11145504.290000003</v>
      </c>
      <c r="S11" s="41">
        <v>15412872.609999996</v>
      </c>
      <c r="T11" s="41">
        <v>18649413.970000003</v>
      </c>
      <c r="U11" s="82">
        <f t="shared" si="1"/>
        <v>68791156.960000008</v>
      </c>
    </row>
    <row r="12" spans="1:23">
      <c r="A12" s="91" t="s">
        <v>165</v>
      </c>
      <c r="B12" s="15" t="s">
        <v>166</v>
      </c>
      <c r="C12" s="38">
        <v>6128865.5300000003</v>
      </c>
      <c r="D12" s="39">
        <v>5118793.4100000011</v>
      </c>
      <c r="E12" s="39">
        <v>7224277.7300000042</v>
      </c>
      <c r="F12" s="39">
        <v>6463478.4100000001</v>
      </c>
      <c r="G12" s="39">
        <v>9543916.1500000004</v>
      </c>
      <c r="H12" s="39">
        <v>13417832.340000002</v>
      </c>
      <c r="I12" s="39">
        <v>14535029.539999999</v>
      </c>
      <c r="J12" s="39">
        <v>15509957.27</v>
      </c>
      <c r="K12" s="39">
        <v>4546175.2300000004</v>
      </c>
      <c r="L12" s="39">
        <v>18731885.599999998</v>
      </c>
      <c r="M12" s="39">
        <v>5628255.0300000003</v>
      </c>
      <c r="N12" s="39">
        <v>9676155.1099999994</v>
      </c>
      <c r="O12" s="81">
        <f t="shared" si="0"/>
        <v>116524621.35000001</v>
      </c>
      <c r="P12" s="38">
        <v>10955600.110000001</v>
      </c>
      <c r="Q12" s="39">
        <v>9171936.9299999997</v>
      </c>
      <c r="R12" s="39">
        <v>18667481.98</v>
      </c>
      <c r="S12" s="39">
        <v>19802249.229999997</v>
      </c>
      <c r="T12" s="39">
        <v>16792253.920000002</v>
      </c>
      <c r="U12" s="81">
        <f t="shared" si="1"/>
        <v>75389522.169999987</v>
      </c>
    </row>
    <row r="13" spans="1:23" ht="63.75">
      <c r="A13" s="97" t="s">
        <v>167</v>
      </c>
      <c r="B13" s="9" t="s">
        <v>168</v>
      </c>
      <c r="C13" s="42">
        <v>19128931.09</v>
      </c>
      <c r="D13" s="10">
        <v>11318452.369999999</v>
      </c>
      <c r="E13" s="10">
        <v>16935246.469999999</v>
      </c>
      <c r="F13" s="10">
        <v>12463175.1</v>
      </c>
      <c r="G13" s="10">
        <v>20233349.099999998</v>
      </c>
      <c r="H13" s="10">
        <v>8918697.3499999996</v>
      </c>
      <c r="I13" s="10">
        <v>11404516.609999999</v>
      </c>
      <c r="J13" s="10">
        <v>20485365.989999998</v>
      </c>
      <c r="K13" s="10">
        <v>12252871.359999999</v>
      </c>
      <c r="L13" s="10">
        <v>10481572.260000002</v>
      </c>
      <c r="M13" s="10">
        <v>18060801.680000003</v>
      </c>
      <c r="N13" s="10">
        <v>8534006.0600000005</v>
      </c>
      <c r="O13" s="80">
        <f t="shared" si="0"/>
        <v>170216985.44</v>
      </c>
      <c r="P13" s="42">
        <v>12512120.380000001</v>
      </c>
      <c r="Q13" s="10">
        <v>9828835.1100000013</v>
      </c>
      <c r="R13" s="10">
        <v>5729450.4400000004</v>
      </c>
      <c r="S13" s="10">
        <v>6772481</v>
      </c>
      <c r="T13" s="10">
        <v>16271937.069999998</v>
      </c>
      <c r="U13" s="80">
        <f t="shared" si="1"/>
        <v>51114824.000000007</v>
      </c>
    </row>
    <row r="14" spans="1:23">
      <c r="B14" s="43" t="s">
        <v>169</v>
      </c>
      <c r="C14" s="4">
        <v>334958636.82999998</v>
      </c>
      <c r="D14" s="4">
        <v>432369807.06000006</v>
      </c>
      <c r="E14" s="4">
        <v>296066862.18000007</v>
      </c>
      <c r="F14" s="4">
        <v>496474549.18000007</v>
      </c>
      <c r="G14" s="4">
        <v>501890270.98000026</v>
      </c>
      <c r="H14" s="4">
        <v>350943063.63999993</v>
      </c>
      <c r="I14" s="4">
        <v>350426680.80000007</v>
      </c>
      <c r="J14" s="4">
        <v>226437339.32000005</v>
      </c>
      <c r="K14" s="4">
        <v>423841994.9000001</v>
      </c>
      <c r="L14" s="4">
        <v>388331299.59000003</v>
      </c>
      <c r="M14" s="4">
        <v>438108463.0399999</v>
      </c>
      <c r="N14" s="4">
        <v>181049484.51000005</v>
      </c>
      <c r="O14" s="83">
        <f t="shared" si="0"/>
        <v>4420898452.0300007</v>
      </c>
      <c r="P14" s="4">
        <v>548943378.01999998</v>
      </c>
      <c r="Q14" s="4">
        <v>419382396.01999998</v>
      </c>
      <c r="R14" s="4">
        <v>391778478.87000006</v>
      </c>
      <c r="S14" s="4">
        <v>378516165.59000003</v>
      </c>
      <c r="T14" s="4">
        <v>657569453.39999986</v>
      </c>
      <c r="U14" s="83">
        <f t="shared" si="1"/>
        <v>2396189871.8999996</v>
      </c>
    </row>
    <row r="15" spans="1:23" s="20" customFormat="1">
      <c r="B15" s="62" t="s">
        <v>135</v>
      </c>
      <c r="C15" s="63">
        <f>+C14/C17</f>
        <v>0.30545937631775621</v>
      </c>
      <c r="D15" s="63">
        <f t="shared" ref="D15:T15" si="2">+D14/D17</f>
        <v>0.38714092014585283</v>
      </c>
      <c r="E15" s="63">
        <f t="shared" si="2"/>
        <v>0.24516738136029737</v>
      </c>
      <c r="F15" s="63">
        <f t="shared" si="2"/>
        <v>0.40409989274814889</v>
      </c>
      <c r="G15" s="63">
        <f t="shared" si="2"/>
        <v>0.37759230106449237</v>
      </c>
      <c r="H15" s="63">
        <f t="shared" si="2"/>
        <v>0.31535494830109939</v>
      </c>
      <c r="I15" s="63">
        <f t="shared" si="2"/>
        <v>0.32394883682088854</v>
      </c>
      <c r="J15" s="63">
        <f t="shared" si="2"/>
        <v>0.2301606396161289</v>
      </c>
      <c r="K15" s="63">
        <f t="shared" si="2"/>
        <v>0.33932231412170644</v>
      </c>
      <c r="L15" s="63">
        <f t="shared" si="2"/>
        <v>0.35989006193435924</v>
      </c>
      <c r="M15" s="63">
        <f t="shared" si="2"/>
        <v>0.37393419162011821</v>
      </c>
      <c r="N15" s="63">
        <f t="shared" si="2"/>
        <v>0.19329466907291468</v>
      </c>
      <c r="O15" s="79">
        <f t="shared" si="2"/>
        <v>0.32521955780618861</v>
      </c>
      <c r="P15" s="63">
        <f t="shared" si="2"/>
        <v>0.46148632828508684</v>
      </c>
      <c r="Q15" s="63">
        <f t="shared" si="2"/>
        <v>0.39119414420454884</v>
      </c>
      <c r="R15" s="63">
        <f t="shared" si="2"/>
        <v>0.37323307017447988</v>
      </c>
      <c r="S15" s="63">
        <f t="shared" si="2"/>
        <v>0.37699143025719734</v>
      </c>
      <c r="T15" s="63">
        <f t="shared" si="2"/>
        <v>0.49863856957314789</v>
      </c>
      <c r="U15" s="79">
        <f>+U14/U17</f>
        <v>0.42530645583299359</v>
      </c>
      <c r="V15" s="63"/>
      <c r="W15" s="63"/>
    </row>
    <row r="16" spans="1:23">
      <c r="O16" s="83"/>
      <c r="U16" s="83"/>
    </row>
    <row r="17" spans="1:21">
      <c r="B17" s="43" t="s">
        <v>136</v>
      </c>
      <c r="C17" s="21">
        <v>1096573432.6700025</v>
      </c>
      <c r="D17" s="21">
        <v>1116827967.6999981</v>
      </c>
      <c r="E17" s="21">
        <v>1207611145.2399981</v>
      </c>
      <c r="F17" s="21">
        <v>1228593617.7900021</v>
      </c>
      <c r="G17" s="21">
        <v>1329185657.5599985</v>
      </c>
      <c r="H17" s="21">
        <v>1112850981.1899991</v>
      </c>
      <c r="I17" s="21">
        <v>1081734647.4800005</v>
      </c>
      <c r="J17" s="21">
        <v>983823036.36999488</v>
      </c>
      <c r="K17" s="21">
        <v>1249083768.6199987</v>
      </c>
      <c r="L17" s="21">
        <v>1079027571.6500008</v>
      </c>
      <c r="M17" s="21">
        <v>1171619158.8200009</v>
      </c>
      <c r="N17" s="21">
        <v>936650169.28999996</v>
      </c>
      <c r="O17" s="86">
        <f t="shared" si="0"/>
        <v>13593581154.379993</v>
      </c>
      <c r="P17" s="21">
        <v>1189511680.7900014</v>
      </c>
      <c r="Q17" s="21">
        <v>1072056937.0299979</v>
      </c>
      <c r="R17" s="21">
        <v>1049688546.3199993</v>
      </c>
      <c r="S17" s="21">
        <v>1004044482.7399988</v>
      </c>
      <c r="T17" s="21">
        <v>1318729624.0699999</v>
      </c>
      <c r="U17" s="86">
        <f t="shared" si="1"/>
        <v>5634031270.9499969</v>
      </c>
    </row>
    <row r="18" spans="1:21">
      <c r="B18" s="62" t="s">
        <v>137</v>
      </c>
      <c r="C18" s="63">
        <f>+C17/C20</f>
        <v>0.29093994791200067</v>
      </c>
      <c r="D18" s="63">
        <f t="shared" ref="D18:U18" si="3">+D17/D20</f>
        <v>0.29580426983971092</v>
      </c>
      <c r="E18" s="63">
        <f t="shared" si="3"/>
        <v>0.25999989532194495</v>
      </c>
      <c r="F18" s="63">
        <f t="shared" si="3"/>
        <v>0.29208947130060448</v>
      </c>
      <c r="G18" s="63">
        <f t="shared" si="3"/>
        <v>0.2695419741318803</v>
      </c>
      <c r="H18" s="63">
        <f t="shared" si="3"/>
        <v>0.24443756784561854</v>
      </c>
      <c r="I18" s="63">
        <f t="shared" si="3"/>
        <v>0.23700120843883068</v>
      </c>
      <c r="J18" s="63">
        <f t="shared" si="3"/>
        <v>0.20682311129226924</v>
      </c>
      <c r="K18" s="63">
        <f t="shared" si="3"/>
        <v>0.24650877868417256</v>
      </c>
      <c r="L18" s="63">
        <f t="shared" si="3"/>
        <v>0.22284668331566954</v>
      </c>
      <c r="M18" s="63">
        <f t="shared" si="3"/>
        <v>0.2315226933137986</v>
      </c>
      <c r="N18" s="63">
        <f t="shared" si="3"/>
        <v>0.20793061473262323</v>
      </c>
      <c r="O18" s="79">
        <f t="shared" si="3"/>
        <v>0.24862597839853634</v>
      </c>
      <c r="P18" s="63">
        <f t="shared" si="3"/>
        <v>0.26908764839505017</v>
      </c>
      <c r="Q18" s="63">
        <f t="shared" si="3"/>
        <v>0.23675835348518881</v>
      </c>
      <c r="R18" s="63">
        <f t="shared" si="3"/>
        <v>0.21423602766024072</v>
      </c>
      <c r="S18" s="63">
        <f t="shared" si="3"/>
        <v>0.22518685919316836</v>
      </c>
      <c r="T18" s="63">
        <f t="shared" si="3"/>
        <v>0.24211630409596205</v>
      </c>
      <c r="U18" s="79">
        <f t="shared" si="3"/>
        <v>0.23718563818525562</v>
      </c>
    </row>
    <row r="19" spans="1:21">
      <c r="B19" s="20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4"/>
      <c r="P19" s="102"/>
      <c r="Q19" s="102"/>
      <c r="R19" s="102"/>
      <c r="S19" s="102"/>
      <c r="T19" s="102"/>
      <c r="U19" s="104"/>
    </row>
    <row r="20" spans="1:21">
      <c r="B20" s="11" t="s">
        <v>138</v>
      </c>
      <c r="C20" s="4">
        <v>3769071385.8300347</v>
      </c>
      <c r="D20" s="4">
        <v>3775564052.2200031</v>
      </c>
      <c r="E20" s="4">
        <v>4644660120.8999462</v>
      </c>
      <c r="F20" s="4">
        <v>4206223566.7700343</v>
      </c>
      <c r="G20" s="4">
        <v>4931275219.1599684</v>
      </c>
      <c r="H20" s="4">
        <v>4552700270.2499952</v>
      </c>
      <c r="I20" s="4">
        <v>4564257940.310009</v>
      </c>
      <c r="J20" s="4">
        <v>4756833171.2200136</v>
      </c>
      <c r="K20" s="4">
        <v>5067096495.6600056</v>
      </c>
      <c r="L20" s="4">
        <v>4842017640.0899057</v>
      </c>
      <c r="M20" s="4">
        <v>5060493820.5000277</v>
      </c>
      <c r="N20" s="4">
        <v>4504628481.4500885</v>
      </c>
      <c r="O20" s="83">
        <f t="shared" si="0"/>
        <v>54674822164.360031</v>
      </c>
      <c r="P20" s="4">
        <v>4420536163.159997</v>
      </c>
      <c r="Q20" s="4">
        <v>4528063830.6899862</v>
      </c>
      <c r="R20" s="4">
        <v>4899682643.4100618</v>
      </c>
      <c r="S20" s="4">
        <v>4458717024.3300734</v>
      </c>
      <c r="T20" s="4">
        <v>5446678318.4800539</v>
      </c>
      <c r="U20" s="83">
        <f t="shared" si="1"/>
        <v>23753677980.070171</v>
      </c>
    </row>
    <row r="21" spans="1:21">
      <c r="A21" s="20" t="s">
        <v>33</v>
      </c>
    </row>
  </sheetData>
  <mergeCells count="2">
    <mergeCell ref="C2:O2"/>
    <mergeCell ref="P2:U2"/>
  </mergeCells>
  <pageMargins left="0.54" right="0.42" top="0.35433070866141736" bottom="0.35433070866141736" header="0.31496062992125984" footer="0.31496062992125984"/>
  <pageSetup scale="8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S19"/>
  <sheetViews>
    <sheetView workbookViewId="0">
      <pane ySplit="3" topLeftCell="A4" activePane="bottomLeft" state="frozen"/>
      <selection pane="bottomLeft"/>
    </sheetView>
  </sheetViews>
  <sheetFormatPr baseColWidth="10" defaultRowHeight="12.75"/>
  <cols>
    <col min="1" max="1" width="7.42578125" style="20" customWidth="1"/>
    <col min="2" max="2" width="41.42578125" style="20" bestFit="1" customWidth="1"/>
    <col min="3" max="19" width="10.85546875" style="21" bestFit="1" customWidth="1"/>
    <col min="20" max="16384" width="11.42578125" style="20"/>
  </cols>
  <sheetData>
    <row r="1" spans="1:19" s="16" customFormat="1">
      <c r="A1" s="16" t="s">
        <v>141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spans="1:19" s="16" customFormat="1">
      <c r="A2" s="18" t="s">
        <v>121</v>
      </c>
      <c r="C2" s="132">
        <v>2011</v>
      </c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4"/>
      <c r="O2" s="132">
        <v>2012</v>
      </c>
      <c r="P2" s="133"/>
      <c r="Q2" s="133"/>
      <c r="R2" s="133"/>
      <c r="S2" s="134"/>
    </row>
    <row r="3" spans="1:19" s="16" customFormat="1">
      <c r="A3" s="22" t="s">
        <v>37</v>
      </c>
      <c r="B3" s="99" t="s">
        <v>10</v>
      </c>
      <c r="C3" s="26" t="s">
        <v>11</v>
      </c>
      <c r="D3" s="19" t="s">
        <v>12</v>
      </c>
      <c r="E3" s="19" t="s">
        <v>13</v>
      </c>
      <c r="F3" s="19" t="s">
        <v>14</v>
      </c>
      <c r="G3" s="19" t="s">
        <v>15</v>
      </c>
      <c r="H3" s="19" t="s">
        <v>16</v>
      </c>
      <c r="I3" s="19" t="s">
        <v>17</v>
      </c>
      <c r="J3" s="19" t="s">
        <v>18</v>
      </c>
      <c r="K3" s="19" t="s">
        <v>19</v>
      </c>
      <c r="L3" s="19" t="s">
        <v>20</v>
      </c>
      <c r="M3" s="19" t="s">
        <v>21</v>
      </c>
      <c r="N3" s="27" t="s">
        <v>22</v>
      </c>
      <c r="O3" s="26" t="s">
        <v>11</v>
      </c>
      <c r="P3" s="19" t="s">
        <v>12</v>
      </c>
      <c r="Q3" s="19" t="s">
        <v>13</v>
      </c>
      <c r="R3" s="19" t="s">
        <v>14</v>
      </c>
      <c r="S3" s="27" t="s">
        <v>15</v>
      </c>
    </row>
    <row r="4" spans="1:19">
      <c r="A4" s="100">
        <v>27</v>
      </c>
      <c r="B4" s="23" t="s">
        <v>4</v>
      </c>
      <c r="C4" s="28">
        <v>207442845.28</v>
      </c>
      <c r="D4" s="29">
        <v>309108646.85999995</v>
      </c>
      <c r="E4" s="29">
        <v>134528112.54000002</v>
      </c>
      <c r="F4" s="29">
        <v>372751255.81999987</v>
      </c>
      <c r="G4" s="29">
        <v>312387929.56000012</v>
      </c>
      <c r="H4" s="29">
        <v>194005397.33000001</v>
      </c>
      <c r="I4" s="29">
        <v>157917696.58000001</v>
      </c>
      <c r="J4" s="29">
        <v>67044968.660000011</v>
      </c>
      <c r="K4" s="29">
        <v>274142255.67000002</v>
      </c>
      <c r="L4" s="29">
        <v>169759993.30000004</v>
      </c>
      <c r="M4" s="29">
        <v>295117145.20999992</v>
      </c>
      <c r="N4" s="30">
        <v>65207305.560000002</v>
      </c>
      <c r="O4" s="28">
        <v>393650740.85000002</v>
      </c>
      <c r="P4" s="29">
        <v>284330503.75000006</v>
      </c>
      <c r="Q4" s="29">
        <v>264924459.5</v>
      </c>
      <c r="R4" s="29">
        <v>219078652.90000001</v>
      </c>
      <c r="S4" s="30">
        <v>475142302.02999997</v>
      </c>
    </row>
    <row r="5" spans="1:19">
      <c r="A5" s="88">
        <v>84</v>
      </c>
      <c r="B5" s="20" t="s">
        <v>9</v>
      </c>
      <c r="C5" s="31">
        <v>205767327.28999999</v>
      </c>
      <c r="D5" s="32">
        <v>180590600.22000006</v>
      </c>
      <c r="E5" s="32">
        <v>228097610.11000013</v>
      </c>
      <c r="F5" s="32">
        <v>179168345.49000013</v>
      </c>
      <c r="G5" s="32">
        <v>213204204.14000013</v>
      </c>
      <c r="H5" s="32">
        <v>199930392.64999992</v>
      </c>
      <c r="I5" s="32">
        <v>166594144.69999999</v>
      </c>
      <c r="J5" s="32">
        <v>177613430.42000005</v>
      </c>
      <c r="K5" s="32">
        <v>189855857.55000007</v>
      </c>
      <c r="L5" s="32">
        <v>184102914.19000006</v>
      </c>
      <c r="M5" s="32">
        <v>172321717.65000004</v>
      </c>
      <c r="N5" s="33">
        <v>176792710.40999991</v>
      </c>
      <c r="O5" s="31">
        <v>186025221.68000004</v>
      </c>
      <c r="P5" s="32">
        <v>193865633.11000016</v>
      </c>
      <c r="Q5" s="32">
        <v>209142848.54000002</v>
      </c>
      <c r="R5" s="32">
        <v>193010075.22000009</v>
      </c>
      <c r="S5" s="33">
        <v>222569839.35000008</v>
      </c>
    </row>
    <row r="6" spans="1:19">
      <c r="A6" s="100">
        <v>29</v>
      </c>
      <c r="B6" s="23" t="s">
        <v>142</v>
      </c>
      <c r="C6" s="28">
        <v>79285761.249999925</v>
      </c>
      <c r="D6" s="29">
        <v>58957266.239999965</v>
      </c>
      <c r="E6" s="29">
        <v>81059310.400000036</v>
      </c>
      <c r="F6" s="29">
        <v>78463149.720000058</v>
      </c>
      <c r="G6" s="29">
        <v>86478902.089999989</v>
      </c>
      <c r="H6" s="29">
        <v>102871647.63000001</v>
      </c>
      <c r="I6" s="29">
        <v>101822034.06999993</v>
      </c>
      <c r="J6" s="29">
        <v>101170681.78000005</v>
      </c>
      <c r="K6" s="29">
        <v>84520141.019999996</v>
      </c>
      <c r="L6" s="29">
        <v>77259142.480000034</v>
      </c>
      <c r="M6" s="29">
        <v>94632145.899999946</v>
      </c>
      <c r="N6" s="30">
        <v>73805688.859999999</v>
      </c>
      <c r="O6" s="28">
        <v>81771034.030000001</v>
      </c>
      <c r="P6" s="29">
        <v>80678297.630000025</v>
      </c>
      <c r="Q6" s="29">
        <v>70397359.100000039</v>
      </c>
      <c r="R6" s="29">
        <v>99226974.490000039</v>
      </c>
      <c r="S6" s="30">
        <v>87677559.209999934</v>
      </c>
    </row>
    <row r="7" spans="1:19">
      <c r="A7" s="88">
        <v>85</v>
      </c>
      <c r="B7" s="20" t="s">
        <v>143</v>
      </c>
      <c r="C7" s="31">
        <v>56156824.389999993</v>
      </c>
      <c r="D7" s="32">
        <v>54538880.800000019</v>
      </c>
      <c r="E7" s="32">
        <v>55444081.900000051</v>
      </c>
      <c r="F7" s="32">
        <v>56785479.670000032</v>
      </c>
      <c r="G7" s="32">
        <v>67800420.659999952</v>
      </c>
      <c r="H7" s="32">
        <v>57654477.799999937</v>
      </c>
      <c r="I7" s="32">
        <v>58126075.620000005</v>
      </c>
      <c r="J7" s="32">
        <v>72752694.780000001</v>
      </c>
      <c r="K7" s="32">
        <v>68114301.480000004</v>
      </c>
      <c r="L7" s="32">
        <v>65493377.160000041</v>
      </c>
      <c r="M7" s="32">
        <v>61401669.68999999</v>
      </c>
      <c r="N7" s="33">
        <v>58919797.990000017</v>
      </c>
      <c r="O7" s="31">
        <v>54476609.150000028</v>
      </c>
      <c r="P7" s="32">
        <v>51223043.81000001</v>
      </c>
      <c r="Q7" s="32">
        <v>50911755.150000051</v>
      </c>
      <c r="R7" s="32">
        <v>61208647.720000029</v>
      </c>
      <c r="S7" s="33">
        <v>62931025.050000034</v>
      </c>
    </row>
    <row r="8" spans="1:19">
      <c r="A8" s="100">
        <v>39</v>
      </c>
      <c r="B8" s="23" t="s">
        <v>5</v>
      </c>
      <c r="C8" s="28">
        <v>56929477.000000007</v>
      </c>
      <c r="D8" s="29">
        <v>48018184.280000024</v>
      </c>
      <c r="E8" s="29">
        <v>62941647.980000027</v>
      </c>
      <c r="F8" s="29">
        <v>55814198.160000049</v>
      </c>
      <c r="G8" s="29">
        <v>63323086.780000001</v>
      </c>
      <c r="H8" s="29">
        <v>51678787.299999982</v>
      </c>
      <c r="I8" s="29">
        <v>50975046.75999999</v>
      </c>
      <c r="J8" s="29">
        <v>56300334.969999991</v>
      </c>
      <c r="K8" s="29">
        <v>57585115.56000001</v>
      </c>
      <c r="L8" s="29">
        <v>57740941.450000025</v>
      </c>
      <c r="M8" s="29">
        <v>58934039.880000018</v>
      </c>
      <c r="N8" s="30">
        <v>52383795.829999968</v>
      </c>
      <c r="O8" s="28">
        <v>62810792.289999992</v>
      </c>
      <c r="P8" s="29">
        <v>59480891.700000003</v>
      </c>
      <c r="Q8" s="29">
        <v>63677798.540000007</v>
      </c>
      <c r="R8" s="29">
        <v>58018091.769999996</v>
      </c>
      <c r="S8" s="30">
        <v>55201124.420000017</v>
      </c>
    </row>
    <row r="9" spans="1:19">
      <c r="A9" s="88">
        <v>90</v>
      </c>
      <c r="B9" s="20" t="s">
        <v>144</v>
      </c>
      <c r="C9" s="31">
        <v>42389751.329999991</v>
      </c>
      <c r="D9" s="32">
        <v>45225210.140000001</v>
      </c>
      <c r="E9" s="32">
        <v>45200401.969999976</v>
      </c>
      <c r="F9" s="32">
        <v>44635188.039999999</v>
      </c>
      <c r="G9" s="32">
        <v>47872979.179999992</v>
      </c>
      <c r="H9" s="32">
        <v>39368807.599999994</v>
      </c>
      <c r="I9" s="32">
        <v>36125025.040000014</v>
      </c>
      <c r="J9" s="32">
        <v>39770876.140000023</v>
      </c>
      <c r="K9" s="32">
        <v>44114296.879999973</v>
      </c>
      <c r="L9" s="32">
        <v>52323343.160000004</v>
      </c>
      <c r="M9" s="32">
        <v>44353831.289999977</v>
      </c>
      <c r="N9" s="33">
        <v>46540656.279999979</v>
      </c>
      <c r="O9" s="31">
        <v>50774249.25999999</v>
      </c>
      <c r="P9" s="32">
        <v>46860513.230000012</v>
      </c>
      <c r="Q9" s="32">
        <v>43402203.82</v>
      </c>
      <c r="R9" s="32">
        <v>48370022.880000018</v>
      </c>
      <c r="S9" s="33">
        <v>44584487.600000001</v>
      </c>
    </row>
    <row r="10" spans="1:19">
      <c r="A10" s="100">
        <v>88</v>
      </c>
      <c r="B10" s="23" t="s">
        <v>145</v>
      </c>
      <c r="C10" s="28">
        <v>86428197.950000018</v>
      </c>
      <c r="D10" s="29">
        <v>46347993.630000003</v>
      </c>
      <c r="E10" s="29">
        <v>129658638.47000003</v>
      </c>
      <c r="F10" s="29">
        <v>73600753.180000007</v>
      </c>
      <c r="G10" s="29">
        <v>157268627.24000001</v>
      </c>
      <c r="H10" s="29">
        <v>100093641.72999999</v>
      </c>
      <c r="I10" s="29">
        <v>80466454.909999996</v>
      </c>
      <c r="J10" s="29">
        <v>97310411.550000012</v>
      </c>
      <c r="K10" s="29">
        <v>139534293.30000001</v>
      </c>
      <c r="L10" s="29">
        <v>129837704.06999999</v>
      </c>
      <c r="M10" s="29">
        <v>121524000.93000001</v>
      </c>
      <c r="N10" s="30">
        <v>106673152.53</v>
      </c>
      <c r="O10" s="28">
        <v>57584613.20000001</v>
      </c>
      <c r="P10" s="29">
        <v>11494521.830000006</v>
      </c>
      <c r="Q10" s="29">
        <v>29379371.169999998</v>
      </c>
      <c r="R10" s="29">
        <v>30762490.54000001</v>
      </c>
      <c r="S10" s="30">
        <v>36099628.559999987</v>
      </c>
    </row>
    <row r="11" spans="1:19">
      <c r="A11" s="88">
        <v>73</v>
      </c>
      <c r="B11" s="20" t="s">
        <v>8</v>
      </c>
      <c r="C11" s="31">
        <v>20408351.930000011</v>
      </c>
      <c r="D11" s="32">
        <v>20321454.790000007</v>
      </c>
      <c r="E11" s="32">
        <v>20463920.890000004</v>
      </c>
      <c r="F11" s="32">
        <v>30323672.689999983</v>
      </c>
      <c r="G11" s="32">
        <v>24744485.140000008</v>
      </c>
      <c r="H11" s="32">
        <v>23226229.680000003</v>
      </c>
      <c r="I11" s="32">
        <v>30150745.890000001</v>
      </c>
      <c r="J11" s="32">
        <v>23483534.170000009</v>
      </c>
      <c r="K11" s="32">
        <v>21816043.190000001</v>
      </c>
      <c r="L11" s="32">
        <v>21734050.510000009</v>
      </c>
      <c r="M11" s="32">
        <v>22064125.529999997</v>
      </c>
      <c r="N11" s="33">
        <v>25794887.529999994</v>
      </c>
      <c r="O11" s="31">
        <v>22129648.66</v>
      </c>
      <c r="P11" s="32">
        <v>24888701.750000015</v>
      </c>
      <c r="Q11" s="32">
        <v>20819770.399999987</v>
      </c>
      <c r="R11" s="32">
        <v>24254265.449999984</v>
      </c>
      <c r="S11" s="33">
        <v>34626174.63000001</v>
      </c>
    </row>
    <row r="12" spans="1:19">
      <c r="A12" s="100">
        <v>87</v>
      </c>
      <c r="B12" s="23" t="s">
        <v>146</v>
      </c>
      <c r="C12" s="28">
        <v>53320780.399999991</v>
      </c>
      <c r="D12" s="29">
        <v>41134672.460000023</v>
      </c>
      <c r="E12" s="29">
        <v>77337765.770000055</v>
      </c>
      <c r="F12" s="29">
        <v>46474582.920000017</v>
      </c>
      <c r="G12" s="29">
        <v>56002562.699999951</v>
      </c>
      <c r="H12" s="29">
        <v>48798098.860000007</v>
      </c>
      <c r="I12" s="29">
        <v>89712924.730000064</v>
      </c>
      <c r="J12" s="29">
        <v>65262612.749999985</v>
      </c>
      <c r="K12" s="29">
        <v>75644028.279999942</v>
      </c>
      <c r="L12" s="29">
        <v>42608439.919999987</v>
      </c>
      <c r="M12" s="29">
        <v>37832223.800000004</v>
      </c>
      <c r="N12" s="30">
        <v>77452300.599999994</v>
      </c>
      <c r="O12" s="28">
        <v>26422078.249999981</v>
      </c>
      <c r="P12" s="29">
        <v>47241473.360000007</v>
      </c>
      <c r="Q12" s="29">
        <v>36017960.900000013</v>
      </c>
      <c r="R12" s="29">
        <v>41062277.140000008</v>
      </c>
      <c r="S12" s="30">
        <v>32550709.689999994</v>
      </c>
    </row>
    <row r="13" spans="1:19">
      <c r="A13" s="101">
        <v>38</v>
      </c>
      <c r="B13" s="24" t="s">
        <v>147</v>
      </c>
      <c r="C13" s="34">
        <v>24544150.490000002</v>
      </c>
      <c r="D13" s="25">
        <v>30461604.650000002</v>
      </c>
      <c r="E13" s="25">
        <v>26696891.43</v>
      </c>
      <c r="F13" s="25">
        <v>25229494.409999989</v>
      </c>
      <c r="G13" s="25">
        <v>27981412.439999994</v>
      </c>
      <c r="H13" s="25">
        <v>24193655.940000009</v>
      </c>
      <c r="I13" s="25">
        <v>27514581.52</v>
      </c>
      <c r="J13" s="25">
        <v>27906454.709999997</v>
      </c>
      <c r="K13" s="25">
        <v>26267424.120000005</v>
      </c>
      <c r="L13" s="25">
        <v>25747988.549999993</v>
      </c>
      <c r="M13" s="25">
        <v>26718459.129999992</v>
      </c>
      <c r="N13" s="35">
        <v>28149217.919999998</v>
      </c>
      <c r="O13" s="34">
        <v>27359560.159999993</v>
      </c>
      <c r="P13" s="25">
        <v>31652284.960000008</v>
      </c>
      <c r="Q13" s="25">
        <v>30890202.300000001</v>
      </c>
      <c r="R13" s="25">
        <v>27420855.319999989</v>
      </c>
      <c r="S13" s="35">
        <v>32466613.760000002</v>
      </c>
    </row>
    <row r="14" spans="1:19">
      <c r="B14" s="43" t="s">
        <v>148</v>
      </c>
      <c r="C14" s="21">
        <f>+SUM(C4:C13)</f>
        <v>832673467.31000006</v>
      </c>
      <c r="D14" s="21">
        <f t="shared" ref="D14:S14" si="0">+SUM(D4:D13)</f>
        <v>834704514.07000005</v>
      </c>
      <c r="E14" s="21">
        <f t="shared" si="0"/>
        <v>861428381.4600004</v>
      </c>
      <c r="F14" s="21">
        <f t="shared" si="0"/>
        <v>963246120.10000002</v>
      </c>
      <c r="G14" s="21">
        <f t="shared" si="0"/>
        <v>1057064609.9300001</v>
      </c>
      <c r="H14" s="21">
        <f t="shared" si="0"/>
        <v>841821136.51999986</v>
      </c>
      <c r="I14" s="21">
        <f t="shared" si="0"/>
        <v>799404729.81999981</v>
      </c>
      <c r="J14" s="21">
        <f t="shared" si="0"/>
        <v>728615999.93000019</v>
      </c>
      <c r="K14" s="21">
        <f t="shared" si="0"/>
        <v>981593757.05000031</v>
      </c>
      <c r="L14" s="21">
        <f t="shared" si="0"/>
        <v>826607894.79000008</v>
      </c>
      <c r="M14" s="21">
        <f t="shared" si="0"/>
        <v>934899359.00999963</v>
      </c>
      <c r="N14" s="21">
        <f t="shared" si="0"/>
        <v>711719513.50999987</v>
      </c>
      <c r="O14" s="21">
        <f t="shared" si="0"/>
        <v>963004547.52999997</v>
      </c>
      <c r="P14" s="21">
        <f t="shared" si="0"/>
        <v>831715865.13000047</v>
      </c>
      <c r="Q14" s="21">
        <f t="shared" si="0"/>
        <v>819563729.42000008</v>
      </c>
      <c r="R14" s="21">
        <f t="shared" si="0"/>
        <v>802412353.42999995</v>
      </c>
      <c r="S14" s="21">
        <f t="shared" si="0"/>
        <v>1083849464.3000002</v>
      </c>
    </row>
    <row r="15" spans="1:19">
      <c r="B15" s="44"/>
    </row>
    <row r="16" spans="1:19">
      <c r="B16" s="43" t="s">
        <v>136</v>
      </c>
      <c r="C16" s="17">
        <v>1096573432.6700025</v>
      </c>
      <c r="D16" s="17">
        <v>1116827967.6999981</v>
      </c>
      <c r="E16" s="17">
        <v>1207611145.2399981</v>
      </c>
      <c r="F16" s="17">
        <v>1228593617.7900021</v>
      </c>
      <c r="G16" s="17">
        <v>1329185657.5599985</v>
      </c>
      <c r="H16" s="17">
        <v>1112850981.1899991</v>
      </c>
      <c r="I16" s="17">
        <v>1081734647.4800005</v>
      </c>
      <c r="J16" s="17">
        <v>983823036.36999488</v>
      </c>
      <c r="K16" s="17">
        <v>1249083768.6199987</v>
      </c>
      <c r="L16" s="17">
        <v>1079027571.6500008</v>
      </c>
      <c r="M16" s="17">
        <v>1171619158.8200009</v>
      </c>
      <c r="N16" s="17">
        <v>936650169.28999996</v>
      </c>
      <c r="O16" s="17">
        <v>1189511680.7900014</v>
      </c>
      <c r="P16" s="17">
        <v>1072056937.0299979</v>
      </c>
      <c r="Q16" s="17">
        <v>1049688546.3199993</v>
      </c>
      <c r="R16" s="17">
        <v>1004044482.7399988</v>
      </c>
      <c r="S16" s="17">
        <v>1318729624.0699999</v>
      </c>
    </row>
    <row r="17" spans="1:19"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</row>
    <row r="18" spans="1:19">
      <c r="B18" s="11" t="s">
        <v>138</v>
      </c>
      <c r="C18" s="13">
        <v>3769071385.8300347</v>
      </c>
      <c r="D18" s="13">
        <v>3775564052.2200031</v>
      </c>
      <c r="E18" s="13">
        <v>4644660120.8999462</v>
      </c>
      <c r="F18" s="13">
        <v>4206223566.7700343</v>
      </c>
      <c r="G18" s="13">
        <v>4931275219.1599684</v>
      </c>
      <c r="H18" s="13">
        <v>4552700270.2499952</v>
      </c>
      <c r="I18" s="13">
        <v>4564257940.310009</v>
      </c>
      <c r="J18" s="13">
        <v>4756833171.2200136</v>
      </c>
      <c r="K18" s="13">
        <v>5067096495.6600056</v>
      </c>
      <c r="L18" s="13">
        <v>4842017640.0899057</v>
      </c>
      <c r="M18" s="13">
        <v>5060493820.5000277</v>
      </c>
      <c r="N18" s="13">
        <v>4504628481.4500885</v>
      </c>
      <c r="O18" s="13">
        <v>4420536163.159997</v>
      </c>
      <c r="P18" s="13">
        <v>4528063830.6899862</v>
      </c>
      <c r="Q18" s="13">
        <v>4899682643.4100618</v>
      </c>
      <c r="R18" s="13">
        <v>4458717024.3300734</v>
      </c>
      <c r="S18" s="13">
        <v>5446678318.4800539</v>
      </c>
    </row>
    <row r="19" spans="1:19">
      <c r="A19" s="20" t="s">
        <v>33</v>
      </c>
    </row>
  </sheetData>
  <mergeCells count="2">
    <mergeCell ref="C2:N2"/>
    <mergeCell ref="O2:S2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28"/>
  <sheetViews>
    <sheetView workbookViewId="0">
      <pane ySplit="3" topLeftCell="A4" activePane="bottomLeft" state="frozen"/>
      <selection pane="bottomLeft"/>
    </sheetView>
  </sheetViews>
  <sheetFormatPr baseColWidth="10" defaultRowHeight="12.75"/>
  <cols>
    <col min="1" max="1" width="16.28515625" style="3" bestFit="1" customWidth="1"/>
    <col min="2" max="2" width="51.140625" style="3" customWidth="1"/>
    <col min="3" max="14" width="10.85546875" style="4" bestFit="1" customWidth="1"/>
    <col min="15" max="15" width="11.7109375" style="83" bestFit="1" customWidth="1"/>
    <col min="16" max="20" width="10.85546875" style="4" bestFit="1" customWidth="1"/>
    <col min="21" max="21" width="13.7109375" style="83" bestFit="1" customWidth="1"/>
    <col min="22" max="16384" width="11.42578125" style="3"/>
  </cols>
  <sheetData>
    <row r="1" spans="1:21">
      <c r="A1" s="2" t="s">
        <v>170</v>
      </c>
    </row>
    <row r="2" spans="1:21">
      <c r="A2" s="5" t="s">
        <v>121</v>
      </c>
      <c r="C2" s="128">
        <v>2011</v>
      </c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30"/>
      <c r="P2" s="128">
        <v>2012</v>
      </c>
      <c r="Q2" s="129"/>
      <c r="R2" s="129"/>
      <c r="S2" s="129"/>
      <c r="T2" s="129"/>
      <c r="U2" s="130"/>
    </row>
    <row r="3" spans="1:21">
      <c r="A3" s="49" t="s">
        <v>38</v>
      </c>
      <c r="B3" s="69" t="s">
        <v>10</v>
      </c>
      <c r="C3" s="36" t="s">
        <v>11</v>
      </c>
      <c r="D3" s="7" t="s">
        <v>12</v>
      </c>
      <c r="E3" s="7" t="s">
        <v>13</v>
      </c>
      <c r="F3" s="7" t="s">
        <v>14</v>
      </c>
      <c r="G3" s="7" t="s">
        <v>15</v>
      </c>
      <c r="H3" s="7" t="s">
        <v>16</v>
      </c>
      <c r="I3" s="7" t="s">
        <v>17</v>
      </c>
      <c r="J3" s="7" t="s">
        <v>18</v>
      </c>
      <c r="K3" s="7" t="s">
        <v>19</v>
      </c>
      <c r="L3" s="7" t="s">
        <v>20</v>
      </c>
      <c r="M3" s="7" t="s">
        <v>21</v>
      </c>
      <c r="N3" s="7" t="s">
        <v>22</v>
      </c>
      <c r="O3" s="37" t="s">
        <v>87</v>
      </c>
      <c r="P3" s="36" t="s">
        <v>11</v>
      </c>
      <c r="Q3" s="7" t="s">
        <v>12</v>
      </c>
      <c r="R3" s="7" t="s">
        <v>13</v>
      </c>
      <c r="S3" s="7" t="s">
        <v>14</v>
      </c>
      <c r="T3" s="7" t="s">
        <v>15</v>
      </c>
      <c r="U3" s="37" t="s">
        <v>88</v>
      </c>
    </row>
    <row r="4" spans="1:21">
      <c r="A4" s="105">
        <v>2303100000</v>
      </c>
      <c r="B4" s="51" t="s">
        <v>171</v>
      </c>
      <c r="C4" s="58">
        <v>507994.45</v>
      </c>
      <c r="D4" s="59">
        <v>8580177.2599999998</v>
      </c>
      <c r="E4" s="59">
        <v>4035287.3400000003</v>
      </c>
      <c r="F4" s="59">
        <v>659596.71</v>
      </c>
      <c r="G4" s="59">
        <v>1344626.3599999999</v>
      </c>
      <c r="H4" s="59">
        <v>825406</v>
      </c>
      <c r="I4" s="59">
        <v>9036823.839999998</v>
      </c>
      <c r="J4" s="59">
        <v>1919554.7</v>
      </c>
      <c r="K4" s="59">
        <v>5519170.21</v>
      </c>
      <c r="L4" s="59">
        <v>3612591.29</v>
      </c>
      <c r="M4" s="59">
        <v>126142.51</v>
      </c>
      <c r="N4" s="59">
        <v>2851872.45</v>
      </c>
      <c r="O4" s="85">
        <f>+SUM(C4:N4)</f>
        <v>39019243.119999997</v>
      </c>
      <c r="P4" s="58">
        <v>3033575.4200000004</v>
      </c>
      <c r="Q4" s="59">
        <v>5312512.9799999995</v>
      </c>
      <c r="R4" s="59">
        <v>3400722.9000000004</v>
      </c>
      <c r="S4" s="59">
        <v>1012910.01</v>
      </c>
      <c r="T4" s="59">
        <v>10706009.709999997</v>
      </c>
      <c r="U4" s="85">
        <f>+SUM(P4:T4)</f>
        <v>23465731.019999996</v>
      </c>
    </row>
    <row r="5" spans="1:21">
      <c r="A5" s="106">
        <v>1005901100</v>
      </c>
      <c r="B5" s="53" t="s">
        <v>172</v>
      </c>
      <c r="C5" s="40">
        <v>10577607.489999998</v>
      </c>
      <c r="D5" s="41">
        <v>27841850.419999998</v>
      </c>
      <c r="E5" s="41">
        <v>36513780.659999982</v>
      </c>
      <c r="F5" s="41">
        <v>11798844.739999998</v>
      </c>
      <c r="G5" s="41">
        <v>9136053.8599999994</v>
      </c>
      <c r="H5" s="41">
        <v>7047470.2999999998</v>
      </c>
      <c r="I5" s="41">
        <v>8744423.1799999997</v>
      </c>
      <c r="J5" s="41">
        <v>2739371.25</v>
      </c>
      <c r="K5" s="41">
        <v>3338849.2099999995</v>
      </c>
      <c r="L5" s="41">
        <v>21201249.360000003</v>
      </c>
      <c r="M5" s="41">
        <v>5967808.6999999993</v>
      </c>
      <c r="N5" s="41">
        <v>1820176.13</v>
      </c>
      <c r="O5" s="82">
        <f t="shared" ref="O5:O13" si="0">+SUM(C5:N5)</f>
        <v>146727485.29999995</v>
      </c>
      <c r="P5" s="40">
        <v>6611321.6800000006</v>
      </c>
      <c r="Q5" s="41">
        <v>5816903.7399999993</v>
      </c>
      <c r="R5" s="41">
        <v>5057109.5599999996</v>
      </c>
      <c r="S5" s="41">
        <v>0</v>
      </c>
      <c r="T5" s="41">
        <v>5819294.9799999995</v>
      </c>
      <c r="U5" s="82">
        <f t="shared" ref="U5:U13" si="1">+SUM(P5:T5)</f>
        <v>23304629.960000001</v>
      </c>
    </row>
    <row r="6" spans="1:21">
      <c r="A6" s="107" t="s">
        <v>173</v>
      </c>
      <c r="B6" s="55" t="s">
        <v>174</v>
      </c>
      <c r="C6" s="38">
        <v>27210944.390000008</v>
      </c>
      <c r="D6" s="39">
        <v>12143936.510000002</v>
      </c>
      <c r="E6" s="39">
        <v>17965465.459999997</v>
      </c>
      <c r="F6" s="39">
        <v>17449781.27</v>
      </c>
      <c r="G6" s="39">
        <v>22078096.460000001</v>
      </c>
      <c r="H6" s="39">
        <v>38448228.179999992</v>
      </c>
      <c r="I6" s="39">
        <v>39856459.43</v>
      </c>
      <c r="J6" s="39">
        <v>9150034.5600000024</v>
      </c>
      <c r="K6" s="39">
        <v>31108729.229999989</v>
      </c>
      <c r="L6" s="39">
        <v>8903739</v>
      </c>
      <c r="M6" s="39">
        <v>5491821.4400000004</v>
      </c>
      <c r="N6" s="39">
        <v>11695349.699999999</v>
      </c>
      <c r="O6" s="81">
        <f t="shared" si="0"/>
        <v>241502585.62999997</v>
      </c>
      <c r="P6" s="38">
        <v>2172597.3600000003</v>
      </c>
      <c r="Q6" s="39">
        <v>8569852.7999999989</v>
      </c>
      <c r="R6" s="39">
        <v>1451625.9100000001</v>
      </c>
      <c r="S6" s="39">
        <v>3398645.28</v>
      </c>
      <c r="T6" s="39">
        <v>5277788.9899999993</v>
      </c>
      <c r="U6" s="81">
        <f t="shared" si="1"/>
        <v>20870510.34</v>
      </c>
    </row>
    <row r="7" spans="1:21">
      <c r="A7" s="106">
        <v>1005901200</v>
      </c>
      <c r="B7" s="53" t="s">
        <v>175</v>
      </c>
      <c r="C7" s="40">
        <v>2238953.34</v>
      </c>
      <c r="D7" s="41">
        <v>1244804.1099999999</v>
      </c>
      <c r="E7" s="41">
        <v>7932987.4600000018</v>
      </c>
      <c r="F7" s="41">
        <v>415965.11000000004</v>
      </c>
      <c r="G7" s="41">
        <v>6128470.54</v>
      </c>
      <c r="H7" s="41">
        <v>772970.40999999992</v>
      </c>
      <c r="I7" s="41">
        <v>1863830.2399999998</v>
      </c>
      <c r="J7" s="41">
        <v>3458535.1999999993</v>
      </c>
      <c r="K7" s="41">
        <v>0</v>
      </c>
      <c r="L7" s="41">
        <v>0</v>
      </c>
      <c r="M7" s="41">
        <v>3996956.14</v>
      </c>
      <c r="N7" s="41">
        <v>1503145.8</v>
      </c>
      <c r="O7" s="82">
        <f t="shared" si="0"/>
        <v>29556618.350000001</v>
      </c>
      <c r="P7" s="40">
        <v>0</v>
      </c>
      <c r="Q7" s="41">
        <v>0</v>
      </c>
      <c r="R7" s="41">
        <v>5793742.5499999998</v>
      </c>
      <c r="S7" s="41">
        <v>1734206.9999999998</v>
      </c>
      <c r="T7" s="41">
        <v>4770189.26</v>
      </c>
      <c r="U7" s="82">
        <f t="shared" si="1"/>
        <v>12298138.809999999</v>
      </c>
    </row>
    <row r="8" spans="1:21">
      <c r="A8" s="107">
        <v>2303300000</v>
      </c>
      <c r="B8" s="55" t="s">
        <v>176</v>
      </c>
      <c r="C8" s="38">
        <v>1385464.5199999998</v>
      </c>
      <c r="D8" s="39">
        <v>2376541.4400000004</v>
      </c>
      <c r="E8" s="39">
        <v>3442468.1400000006</v>
      </c>
      <c r="F8" s="39">
        <v>1631399.7600000002</v>
      </c>
      <c r="G8" s="39">
        <v>2155431.85</v>
      </c>
      <c r="H8" s="39">
        <v>2250927.7600000007</v>
      </c>
      <c r="I8" s="39">
        <v>5119336.0399999991</v>
      </c>
      <c r="J8" s="39">
        <v>1232607.52</v>
      </c>
      <c r="K8" s="39">
        <v>1870782.3699999999</v>
      </c>
      <c r="L8" s="39">
        <v>1706943.2</v>
      </c>
      <c r="M8" s="39">
        <v>163694.32</v>
      </c>
      <c r="N8" s="39">
        <v>881249.43</v>
      </c>
      <c r="O8" s="81">
        <f t="shared" si="0"/>
        <v>24216846.350000001</v>
      </c>
      <c r="P8" s="38">
        <v>1364047.98</v>
      </c>
      <c r="Q8" s="39">
        <v>2638495.0799999996</v>
      </c>
      <c r="R8" s="39">
        <v>1079369.25</v>
      </c>
      <c r="S8" s="39">
        <v>832930.37000000011</v>
      </c>
      <c r="T8" s="39">
        <v>3730586.9799999995</v>
      </c>
      <c r="U8" s="81">
        <f t="shared" si="1"/>
        <v>9645429.6600000001</v>
      </c>
    </row>
    <row r="9" spans="1:21" ht="38.25">
      <c r="A9" s="106">
        <v>2106907200</v>
      </c>
      <c r="B9" s="53" t="s">
        <v>177</v>
      </c>
      <c r="C9" s="40">
        <v>1306862.3799999999</v>
      </c>
      <c r="D9" s="41">
        <v>2498912.1800000006</v>
      </c>
      <c r="E9" s="41">
        <v>1961042.3399999999</v>
      </c>
      <c r="F9" s="41">
        <v>2590267.9999999995</v>
      </c>
      <c r="G9" s="41">
        <v>2555098.3799999994</v>
      </c>
      <c r="H9" s="41">
        <v>2188268.1700000004</v>
      </c>
      <c r="I9" s="41">
        <v>2238454.8199999989</v>
      </c>
      <c r="J9" s="41">
        <v>2696750.9600000004</v>
      </c>
      <c r="K9" s="41">
        <v>3397651.1500000013</v>
      </c>
      <c r="L9" s="41">
        <v>2604256.69</v>
      </c>
      <c r="M9" s="41">
        <v>3032742.8899999992</v>
      </c>
      <c r="N9" s="41">
        <v>1951623.3900000001</v>
      </c>
      <c r="O9" s="82">
        <f t="shared" si="0"/>
        <v>29021931.350000001</v>
      </c>
      <c r="P9" s="40">
        <v>3195428.73</v>
      </c>
      <c r="Q9" s="41">
        <v>2935368.0800000019</v>
      </c>
      <c r="R9" s="41">
        <v>4114479.3300000005</v>
      </c>
      <c r="S9" s="41">
        <v>1869985.87</v>
      </c>
      <c r="T9" s="41">
        <v>3694799.37</v>
      </c>
      <c r="U9" s="82">
        <f t="shared" si="1"/>
        <v>15810061.380000003</v>
      </c>
    </row>
    <row r="10" spans="1:21" ht="25.5">
      <c r="A10" s="107" t="s">
        <v>178</v>
      </c>
      <c r="B10" s="55" t="s">
        <v>179</v>
      </c>
      <c r="C10" s="38">
        <v>1102798.1499999999</v>
      </c>
      <c r="D10" s="39">
        <v>990620.33</v>
      </c>
      <c r="E10" s="39">
        <v>1358057.54</v>
      </c>
      <c r="F10" s="39">
        <v>2183639.7100000004</v>
      </c>
      <c r="G10" s="39">
        <v>1553250.8800000001</v>
      </c>
      <c r="H10" s="39">
        <v>1574145.2900000003</v>
      </c>
      <c r="I10" s="39">
        <v>1865260.1899999997</v>
      </c>
      <c r="J10" s="39">
        <v>1703556.94</v>
      </c>
      <c r="K10" s="39">
        <v>1813138.5299999993</v>
      </c>
      <c r="L10" s="39">
        <v>1234414.49</v>
      </c>
      <c r="M10" s="39">
        <v>1449921.5699999991</v>
      </c>
      <c r="N10" s="39">
        <v>929407.12000000011</v>
      </c>
      <c r="O10" s="81">
        <f t="shared" si="0"/>
        <v>17758210.739999998</v>
      </c>
      <c r="P10" s="38">
        <v>1500573.4099999995</v>
      </c>
      <c r="Q10" s="39">
        <v>1656034.92</v>
      </c>
      <c r="R10" s="39">
        <v>1512017.6699999997</v>
      </c>
      <c r="S10" s="39">
        <v>1408492.15</v>
      </c>
      <c r="T10" s="39">
        <v>2088574.9000000001</v>
      </c>
      <c r="U10" s="81">
        <f t="shared" si="1"/>
        <v>8165693.0499999989</v>
      </c>
    </row>
    <row r="11" spans="1:21" ht="25.5">
      <c r="A11" s="106">
        <v>1602329000</v>
      </c>
      <c r="B11" s="53" t="s">
        <v>180</v>
      </c>
      <c r="C11" s="40">
        <v>1977769.9999999998</v>
      </c>
      <c r="D11" s="41">
        <v>1727846.7700000003</v>
      </c>
      <c r="E11" s="41">
        <v>1248154.9100000004</v>
      </c>
      <c r="F11" s="41">
        <v>2258773.5000000009</v>
      </c>
      <c r="G11" s="41">
        <v>2464492.6900000004</v>
      </c>
      <c r="H11" s="41">
        <v>1825829.4500000007</v>
      </c>
      <c r="I11" s="41">
        <v>1521189.030000001</v>
      </c>
      <c r="J11" s="41">
        <v>1688119.4700000002</v>
      </c>
      <c r="K11" s="41">
        <v>2078887.5899999996</v>
      </c>
      <c r="L11" s="41">
        <v>1844029.14</v>
      </c>
      <c r="M11" s="41">
        <v>2143277.5099999993</v>
      </c>
      <c r="N11" s="41">
        <v>2559502.9800000004</v>
      </c>
      <c r="O11" s="82">
        <f t="shared" si="0"/>
        <v>23337873.040000003</v>
      </c>
      <c r="P11" s="40">
        <v>2501151.4999999991</v>
      </c>
      <c r="Q11" s="41">
        <v>2698142.4000000004</v>
      </c>
      <c r="R11" s="41">
        <v>2799017.9499999993</v>
      </c>
      <c r="S11" s="41">
        <v>1913416.7500000005</v>
      </c>
      <c r="T11" s="41">
        <v>1506627.9000000001</v>
      </c>
      <c r="U11" s="82">
        <f t="shared" si="1"/>
        <v>11418356.5</v>
      </c>
    </row>
    <row r="12" spans="1:21">
      <c r="A12" s="107">
        <v>2309902000</v>
      </c>
      <c r="B12" s="55" t="s">
        <v>181</v>
      </c>
      <c r="C12" s="38">
        <v>710055.3899999999</v>
      </c>
      <c r="D12" s="39">
        <v>606305.34000000008</v>
      </c>
      <c r="E12" s="39">
        <v>593532.64999999991</v>
      </c>
      <c r="F12" s="39">
        <v>838041.99000000011</v>
      </c>
      <c r="G12" s="39">
        <v>472768.18000000005</v>
      </c>
      <c r="H12" s="39">
        <v>738716.47</v>
      </c>
      <c r="I12" s="39">
        <v>587273.44000000006</v>
      </c>
      <c r="J12" s="39">
        <v>787284.87</v>
      </c>
      <c r="K12" s="39">
        <v>689609.19</v>
      </c>
      <c r="L12" s="39">
        <v>320178.63</v>
      </c>
      <c r="M12" s="39">
        <v>425714.8</v>
      </c>
      <c r="N12" s="39">
        <v>719956.79</v>
      </c>
      <c r="O12" s="81">
        <f t="shared" si="0"/>
        <v>7489437.7400000012</v>
      </c>
      <c r="P12" s="38">
        <v>712853.82</v>
      </c>
      <c r="Q12" s="39">
        <v>666372</v>
      </c>
      <c r="R12" s="39">
        <v>1189825.4100000001</v>
      </c>
      <c r="S12" s="39">
        <v>767791.80999999982</v>
      </c>
      <c r="T12" s="39">
        <v>1212565.5299999998</v>
      </c>
      <c r="U12" s="81">
        <f t="shared" si="1"/>
        <v>4549408.57</v>
      </c>
    </row>
    <row r="13" spans="1:21">
      <c r="A13" s="108" t="s">
        <v>182</v>
      </c>
      <c r="B13" s="57" t="s">
        <v>183</v>
      </c>
      <c r="C13" s="42">
        <v>443147.82999999996</v>
      </c>
      <c r="D13" s="10">
        <v>291954.36</v>
      </c>
      <c r="E13" s="10">
        <v>1369052.1899999997</v>
      </c>
      <c r="F13" s="10">
        <v>994866.3899999999</v>
      </c>
      <c r="G13" s="10">
        <v>647223.65</v>
      </c>
      <c r="H13" s="10">
        <v>1202019.2999999998</v>
      </c>
      <c r="I13" s="10">
        <v>962640.40999999992</v>
      </c>
      <c r="J13" s="10">
        <v>1855744.0299999996</v>
      </c>
      <c r="K13" s="10">
        <v>3134569.3000000003</v>
      </c>
      <c r="L13" s="10">
        <v>2269110.6</v>
      </c>
      <c r="M13" s="10">
        <v>3762955.2100000009</v>
      </c>
      <c r="N13" s="10">
        <v>3463637.4700000007</v>
      </c>
      <c r="O13" s="80">
        <f t="shared" si="0"/>
        <v>20396920.740000002</v>
      </c>
      <c r="P13" s="42">
        <v>417508.75</v>
      </c>
      <c r="Q13" s="10">
        <v>1099951.9100000001</v>
      </c>
      <c r="R13" s="10">
        <v>1150684.3</v>
      </c>
      <c r="S13" s="10">
        <v>901732.87999999989</v>
      </c>
      <c r="T13" s="10">
        <v>1063677.1500000001</v>
      </c>
      <c r="U13" s="80">
        <f t="shared" si="1"/>
        <v>4633554.99</v>
      </c>
    </row>
    <row r="14" spans="1:21">
      <c r="B14" s="11" t="s">
        <v>184</v>
      </c>
      <c r="C14" s="4">
        <f>+SUM(C4:C13)</f>
        <v>47461597.940000005</v>
      </c>
      <c r="D14" s="4">
        <f t="shared" ref="D14:U14" si="2">+SUM(D4:D13)</f>
        <v>58302948.719999999</v>
      </c>
      <c r="E14" s="4">
        <f t="shared" si="2"/>
        <v>76419828.689999983</v>
      </c>
      <c r="F14" s="4">
        <f t="shared" si="2"/>
        <v>40821177.18</v>
      </c>
      <c r="G14" s="4">
        <f t="shared" si="2"/>
        <v>48535512.850000001</v>
      </c>
      <c r="H14" s="4">
        <f t="shared" si="2"/>
        <v>56873981.329999983</v>
      </c>
      <c r="I14" s="4">
        <f t="shared" si="2"/>
        <v>71795690.61999999</v>
      </c>
      <c r="J14" s="4">
        <f t="shared" si="2"/>
        <v>27231559.500000004</v>
      </c>
      <c r="K14" s="4">
        <f t="shared" si="2"/>
        <v>52951386.779999979</v>
      </c>
      <c r="L14" s="4">
        <f t="shared" si="2"/>
        <v>43696512.400000013</v>
      </c>
      <c r="M14" s="4">
        <f t="shared" si="2"/>
        <v>26561035.09</v>
      </c>
      <c r="N14" s="4">
        <f t="shared" si="2"/>
        <v>28375921.259999998</v>
      </c>
      <c r="O14" s="83">
        <f t="shared" si="2"/>
        <v>579027152.36000001</v>
      </c>
      <c r="P14" s="4">
        <f t="shared" si="2"/>
        <v>21509058.650000002</v>
      </c>
      <c r="Q14" s="4">
        <f t="shared" si="2"/>
        <v>31393633.909999993</v>
      </c>
      <c r="R14" s="4">
        <f t="shared" si="2"/>
        <v>27548594.830000002</v>
      </c>
      <c r="S14" s="4">
        <f t="shared" si="2"/>
        <v>13840112.120000001</v>
      </c>
      <c r="T14" s="4">
        <f t="shared" si="2"/>
        <v>39870114.769999996</v>
      </c>
      <c r="U14" s="83">
        <f t="shared" si="2"/>
        <v>134161514.27999999</v>
      </c>
    </row>
    <row r="15" spans="1:21">
      <c r="B15" s="62" t="s">
        <v>185</v>
      </c>
      <c r="C15" s="63">
        <f>+C14/C17</f>
        <v>0.42806862125696549</v>
      </c>
      <c r="D15" s="63">
        <f t="shared" ref="D15:U15" si="3">+D14/D17</f>
        <v>0.54723437763117377</v>
      </c>
      <c r="E15" s="63">
        <f t="shared" si="3"/>
        <v>0.49342837630662639</v>
      </c>
      <c r="F15" s="63">
        <f t="shared" si="3"/>
        <v>0.45131924562050507</v>
      </c>
      <c r="G15" s="63">
        <f t="shared" si="3"/>
        <v>0.65993937387926671</v>
      </c>
      <c r="H15" s="63">
        <f t="shared" si="3"/>
        <v>0.77750488873174139</v>
      </c>
      <c r="I15" s="63">
        <f t="shared" si="3"/>
        <v>0.72443553222290336</v>
      </c>
      <c r="J15" s="63">
        <f t="shared" si="3"/>
        <v>0.52312857469046903</v>
      </c>
      <c r="K15" s="63">
        <f t="shared" si="3"/>
        <v>0.66311292530248878</v>
      </c>
      <c r="L15" s="63">
        <f t="shared" si="3"/>
        <v>0.63615758934628408</v>
      </c>
      <c r="M15" s="63">
        <f t="shared" si="3"/>
        <v>0.49488004933842317</v>
      </c>
      <c r="N15" s="63">
        <f t="shared" si="3"/>
        <v>0.51475629774867038</v>
      </c>
      <c r="O15" s="79">
        <f t="shared" si="3"/>
        <v>0.56882700205393122</v>
      </c>
      <c r="P15" s="63">
        <f t="shared" si="3"/>
        <v>0.46898182119868809</v>
      </c>
      <c r="Q15" s="63">
        <f t="shared" si="3"/>
        <v>0.53010999446294216</v>
      </c>
      <c r="R15" s="63">
        <f t="shared" si="3"/>
        <v>0.60291433558821506</v>
      </c>
      <c r="S15" s="63">
        <f t="shared" si="3"/>
        <v>0.4269617142852003</v>
      </c>
      <c r="T15" s="63">
        <f t="shared" si="3"/>
        <v>0.68165035078218483</v>
      </c>
      <c r="U15" s="79">
        <f t="shared" si="3"/>
        <v>0.55511451641844634</v>
      </c>
    </row>
    <row r="16" spans="1:21">
      <c r="B16" s="12"/>
      <c r="C16" s="14"/>
    </row>
    <row r="17" spans="1:21">
      <c r="B17" s="11" t="s">
        <v>186</v>
      </c>
      <c r="C17" s="60">
        <v>110873807.57000001</v>
      </c>
      <c r="D17" s="4">
        <v>106541092.99999999</v>
      </c>
      <c r="E17" s="4">
        <v>154875220.72</v>
      </c>
      <c r="F17" s="4">
        <v>90448562.910000011</v>
      </c>
      <c r="G17" s="4">
        <v>73545411.550000012</v>
      </c>
      <c r="H17" s="4">
        <v>73149355.270000011</v>
      </c>
      <c r="I17" s="4">
        <v>99105700.129999965</v>
      </c>
      <c r="J17" s="4">
        <v>52055194.110000007</v>
      </c>
      <c r="K17" s="4">
        <v>79852744.170000032</v>
      </c>
      <c r="L17" s="4">
        <v>68688188.480000019</v>
      </c>
      <c r="M17" s="4">
        <v>53671662.709999986</v>
      </c>
      <c r="N17" s="4">
        <v>55124961.819999985</v>
      </c>
      <c r="O17" s="96">
        <f t="shared" ref="O17" si="4">+SUM(C17:N17)</f>
        <v>1017931902.4400001</v>
      </c>
      <c r="P17" s="4">
        <v>45863310</v>
      </c>
      <c r="Q17" s="4">
        <v>59220980.999999985</v>
      </c>
      <c r="R17" s="4">
        <v>45692386.470000006</v>
      </c>
      <c r="S17" s="4">
        <v>32415346.989999983</v>
      </c>
      <c r="T17" s="4">
        <v>58490565.909999989</v>
      </c>
      <c r="U17" s="83">
        <f t="shared" ref="U17" si="5">+SUM(P17:T17)</f>
        <v>241682590.36999997</v>
      </c>
    </row>
    <row r="18" spans="1:21">
      <c r="B18" s="62" t="s">
        <v>135</v>
      </c>
      <c r="C18" s="63">
        <f>+C17/C20</f>
        <v>0.10110933227703488</v>
      </c>
      <c r="D18" s="63">
        <f t="shared" ref="D18:U18" si="6">+D17/D20</f>
        <v>9.5396154180675929E-2</v>
      </c>
      <c r="E18" s="63">
        <f t="shared" si="6"/>
        <v>0.12824924755826134</v>
      </c>
      <c r="F18" s="63">
        <f t="shared" si="6"/>
        <v>7.3619593655955301E-2</v>
      </c>
      <c r="G18" s="63">
        <f t="shared" si="6"/>
        <v>5.533118051018409E-2</v>
      </c>
      <c r="H18" s="63">
        <f t="shared" si="6"/>
        <v>6.5731491912582582E-2</v>
      </c>
      <c r="I18" s="63">
        <f t="shared" si="6"/>
        <v>9.1617385428927264E-2</v>
      </c>
      <c r="J18" s="63">
        <f t="shared" si="6"/>
        <v>5.2911135626654671E-2</v>
      </c>
      <c r="K18" s="63">
        <f t="shared" si="6"/>
        <v>6.3929054380573863E-2</v>
      </c>
      <c r="L18" s="63">
        <f t="shared" si="6"/>
        <v>6.3657491508734204E-2</v>
      </c>
      <c r="M18" s="63">
        <f t="shared" si="6"/>
        <v>4.5809819945293088E-2</v>
      </c>
      <c r="N18" s="63">
        <f t="shared" si="6"/>
        <v>5.885330898064732E-2</v>
      </c>
      <c r="O18" s="79">
        <f t="shared" si="6"/>
        <v>7.4883276958405603E-2</v>
      </c>
      <c r="P18" s="63">
        <f t="shared" si="6"/>
        <v>3.8556418352731416E-2</v>
      </c>
      <c r="Q18" s="63">
        <f t="shared" si="6"/>
        <v>5.5240518441179477E-2</v>
      </c>
      <c r="R18" s="63">
        <f t="shared" si="6"/>
        <v>4.3529470365460773E-2</v>
      </c>
      <c r="S18" s="63">
        <f t="shared" si="6"/>
        <v>3.2284771787739669E-2</v>
      </c>
      <c r="T18" s="63">
        <f t="shared" si="6"/>
        <v>4.4353721067917129E-2</v>
      </c>
      <c r="U18" s="79">
        <f t="shared" si="6"/>
        <v>4.2896920295092365E-2</v>
      </c>
    </row>
    <row r="19" spans="1:21">
      <c r="B19" s="12"/>
      <c r="C19" s="14"/>
    </row>
    <row r="20" spans="1:21">
      <c r="B20" s="11" t="s">
        <v>136</v>
      </c>
      <c r="C20" s="4">
        <v>1096573432.6700025</v>
      </c>
      <c r="D20" s="4">
        <v>1116827967.6999981</v>
      </c>
      <c r="E20" s="4">
        <v>1207611145.2399981</v>
      </c>
      <c r="F20" s="4">
        <v>1228593617.7900021</v>
      </c>
      <c r="G20" s="4">
        <v>1329185657.5599985</v>
      </c>
      <c r="H20" s="4">
        <v>1112850981.1899991</v>
      </c>
      <c r="I20" s="4">
        <v>1081734647.4800005</v>
      </c>
      <c r="J20" s="4">
        <v>983823036.36999488</v>
      </c>
      <c r="K20" s="4">
        <v>1249083768.6199987</v>
      </c>
      <c r="L20" s="4">
        <v>1079027571.6500008</v>
      </c>
      <c r="M20" s="4">
        <v>1171619158.8200009</v>
      </c>
      <c r="N20" s="4">
        <v>936650169.28999996</v>
      </c>
      <c r="O20" s="83">
        <v>13593581154.379993</v>
      </c>
      <c r="P20" s="4">
        <v>1189511680.7900014</v>
      </c>
      <c r="Q20" s="4">
        <v>1072056937.0299979</v>
      </c>
      <c r="R20" s="4">
        <v>1049688546.3199993</v>
      </c>
      <c r="S20" s="4">
        <v>1004044482.7399988</v>
      </c>
      <c r="T20" s="4">
        <v>1318729624.0699999</v>
      </c>
      <c r="U20" s="83">
        <v>5634031270.9499969</v>
      </c>
    </row>
    <row r="21" spans="1:21">
      <c r="B21" s="62" t="s">
        <v>137</v>
      </c>
      <c r="C21" s="63">
        <f>+C20/C23</f>
        <v>0.29093994791200067</v>
      </c>
      <c r="D21" s="63">
        <f t="shared" ref="D21:U21" si="7">+D20/D23</f>
        <v>0.29580426983971092</v>
      </c>
      <c r="E21" s="63">
        <f t="shared" si="7"/>
        <v>0.25999989532194495</v>
      </c>
      <c r="F21" s="63">
        <f t="shared" si="7"/>
        <v>0.29208947130060448</v>
      </c>
      <c r="G21" s="63">
        <f t="shared" si="7"/>
        <v>0.2695419741318803</v>
      </c>
      <c r="H21" s="63">
        <f t="shared" si="7"/>
        <v>0.24443756784561854</v>
      </c>
      <c r="I21" s="63">
        <f t="shared" si="7"/>
        <v>0.23700120843883068</v>
      </c>
      <c r="J21" s="63">
        <f t="shared" si="7"/>
        <v>0.20682311129226924</v>
      </c>
      <c r="K21" s="63">
        <f t="shared" si="7"/>
        <v>0.24650877868417256</v>
      </c>
      <c r="L21" s="63">
        <f t="shared" si="7"/>
        <v>0.22284668331566954</v>
      </c>
      <c r="M21" s="63">
        <f t="shared" si="7"/>
        <v>0.2315226933137986</v>
      </c>
      <c r="N21" s="63">
        <f t="shared" si="7"/>
        <v>0.20793061473262323</v>
      </c>
      <c r="O21" s="79">
        <f t="shared" si="7"/>
        <v>0.24862597839853634</v>
      </c>
      <c r="P21" s="63">
        <f t="shared" si="7"/>
        <v>0.26908764839505017</v>
      </c>
      <c r="Q21" s="63">
        <f t="shared" si="7"/>
        <v>0.23675835348518881</v>
      </c>
      <c r="R21" s="63">
        <f t="shared" si="7"/>
        <v>0.21423602766024072</v>
      </c>
      <c r="S21" s="63">
        <f t="shared" si="7"/>
        <v>0.22518685919316836</v>
      </c>
      <c r="T21" s="63">
        <f t="shared" si="7"/>
        <v>0.24211630409596205</v>
      </c>
      <c r="U21" s="79">
        <f t="shared" si="7"/>
        <v>0.23718563818525562</v>
      </c>
    </row>
    <row r="22" spans="1:21"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84"/>
      <c r="P22" s="14"/>
      <c r="Q22" s="14"/>
      <c r="R22" s="14"/>
      <c r="S22" s="14"/>
      <c r="T22" s="14"/>
      <c r="U22" s="84"/>
    </row>
    <row r="23" spans="1:21">
      <c r="B23" s="11" t="s">
        <v>138</v>
      </c>
      <c r="C23" s="4">
        <v>3769071385.8300347</v>
      </c>
      <c r="D23" s="4">
        <v>3775564052.2200031</v>
      </c>
      <c r="E23" s="4">
        <v>4644660120.8999462</v>
      </c>
      <c r="F23" s="4">
        <v>4206223566.7700343</v>
      </c>
      <c r="G23" s="4">
        <v>4931275219.1599684</v>
      </c>
      <c r="H23" s="4">
        <v>4552700270.2499952</v>
      </c>
      <c r="I23" s="4">
        <v>4564257940.310009</v>
      </c>
      <c r="J23" s="4">
        <v>4756833171.2200136</v>
      </c>
      <c r="K23" s="4">
        <v>5067096495.6600056</v>
      </c>
      <c r="L23" s="4">
        <v>4842017640.0899057</v>
      </c>
      <c r="M23" s="4">
        <v>5060493820.5000277</v>
      </c>
      <c r="N23" s="4">
        <v>4504628481.4500885</v>
      </c>
      <c r="O23" s="83">
        <v>54674822164.360031</v>
      </c>
      <c r="P23" s="4">
        <v>4420536163.159997</v>
      </c>
      <c r="Q23" s="4">
        <v>4528063830.6899862</v>
      </c>
      <c r="R23" s="4">
        <v>4899682643.4100618</v>
      </c>
      <c r="S23" s="4">
        <v>4458717024.3300734</v>
      </c>
      <c r="T23" s="4">
        <v>5446678318.4800539</v>
      </c>
      <c r="U23" s="83">
        <v>23753677980.070171</v>
      </c>
    </row>
    <row r="25" spans="1:21">
      <c r="A25" s="3" t="s">
        <v>187</v>
      </c>
    </row>
    <row r="26" spans="1:21">
      <c r="A26" s="3" t="s">
        <v>188</v>
      </c>
    </row>
    <row r="27" spans="1:21">
      <c r="A27" s="3" t="s">
        <v>189</v>
      </c>
    </row>
    <row r="28" spans="1:21">
      <c r="A28" s="3" t="s">
        <v>33</v>
      </c>
    </row>
  </sheetData>
  <mergeCells count="2">
    <mergeCell ref="C2:O2"/>
    <mergeCell ref="P2:U2"/>
  </mergeCells>
  <pageMargins left="0.70866141732283472" right="0.70866141732283472" top="0.43307086614173229" bottom="0.3937007874015748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ExpoProd</vt:lpstr>
      <vt:lpstr>ExpoPart</vt:lpstr>
      <vt:lpstr>ExpoCap</vt:lpstr>
      <vt:lpstr>ExpoProdSector</vt:lpstr>
      <vt:lpstr>ExpoPartSector</vt:lpstr>
      <vt:lpstr>ImpoProd</vt:lpstr>
      <vt:lpstr>ImpoPart</vt:lpstr>
      <vt:lpstr>ImpoCap</vt:lpstr>
      <vt:lpstr>ImpoProdSector</vt:lpstr>
      <vt:lpstr>ImpoPartSector</vt:lpstr>
      <vt:lpstr>BC</vt:lpstr>
      <vt:lpstr>BCSector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2012-09-25T16:56:07Z</dcterms:modified>
</cp:coreProperties>
</file>