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95" yWindow="570" windowWidth="15315" windowHeight="7995" activeTab="2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X!$A$3:$P$13</definedName>
    <definedName name="_xlnm._FilterDatabase" localSheetId="3" hidden="1">XAgro!$A$3:$P$13</definedName>
  </definedNames>
  <calcPr calcId="125725"/>
</workbook>
</file>

<file path=xl/calcChain.xml><?xml version="1.0" encoding="utf-8"?>
<calcChain xmlns="http://schemas.openxmlformats.org/spreadsheetml/2006/main">
  <c r="N7" i="21"/>
  <c r="F36" i="11"/>
  <c r="H41" i="20"/>
  <c r="I41"/>
  <c r="I40"/>
  <c r="H41" i="13"/>
  <c r="I41"/>
  <c r="I40"/>
  <c r="F31" i="19"/>
  <c r="G31"/>
  <c r="G30"/>
  <c r="E27" i="11"/>
  <c r="F27"/>
  <c r="F26"/>
  <c r="E36"/>
  <c r="F35"/>
  <c r="X14" i="19"/>
</calcChain>
</file>

<file path=xl/sharedStrings.xml><?xml version="1.0" encoding="utf-8"?>
<sst xmlns="http://schemas.openxmlformats.org/spreadsheetml/2006/main" count="279" uniqueCount="92">
  <si>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</si>
  <si>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</si>
  <si>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</si>
  <si>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</si>
  <si>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</si>
  <si>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</si>
  <si>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</si>
  <si>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</si>
  <si>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</si>
  <si>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</si>
  <si>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</si>
  <si>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</si>
  <si>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</si>
  <si>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</si>
  <si>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</si>
  <si>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</si>
  <si>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</si>
  <si>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</si>
  <si>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</si>
  <si>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</si>
  <si>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</si>
  <si>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</si>
  <si>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</si>
  <si>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</si>
  <si>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Dólares</t>
  </si>
  <si>
    <t>Con el mundo</t>
  </si>
  <si>
    <t>TOP TEN exportaciones a Canadá</t>
  </si>
  <si>
    <t>Participación % sobre el total de exportaciones a Canadá</t>
  </si>
  <si>
    <t>Total exportaciones colombianas a Canadá</t>
  </si>
  <si>
    <t>TOP TEN importaciones de Canadá</t>
  </si>
  <si>
    <t>Participación % sobre el total de importaciones de Canadá</t>
  </si>
  <si>
    <t>Total importaciones colombianas de Canadá</t>
  </si>
  <si>
    <t>Con Canadá</t>
  </si>
  <si>
    <t>TOP TEN exportaciones productos agropecuarios a Canadá</t>
  </si>
  <si>
    <t>Participación % sobre el total de exportaciones agropecuarias a Canadá</t>
  </si>
  <si>
    <t>Exportaciones agropecuarias a Canadá</t>
  </si>
  <si>
    <t>Total exportaciones a Canadá</t>
  </si>
  <si>
    <t>Participación % de exportaciones agropecuarias a Canadá sobre el total de exportaciones agropecuarias colombianas</t>
  </si>
  <si>
    <t>TOP TEN importaciones productos agropecuarios de Canadá</t>
  </si>
  <si>
    <t>Participación % sobre el total de importaciones agropecuarias de Canadá</t>
  </si>
  <si>
    <t>Importaciones agropecuarias de Canadá</t>
  </si>
  <si>
    <t>Total importaciones de Canadá</t>
  </si>
  <si>
    <t>Participación % de importaciones agropecuarias Canadá sobre el total de importaciones agropecuarias colombianas</t>
  </si>
  <si>
    <t>Los demás trigos.</t>
  </si>
  <si>
    <t>Las demás lentejas secas, desvainadas, incluso mondadas o partidas.</t>
  </si>
  <si>
    <t>Las demás carnes sin hueso de la especie porcina congeladas</t>
  </si>
  <si>
    <t>Sebo desnaturalizado de las especies bovina, ovina o caprina excepto los de la partida 1503.</t>
  </si>
  <si>
    <t>Los demás alpistes.</t>
  </si>
  <si>
    <t>Los demás aceites de nabo (de nabina) o de colza con bajo contenido de ácido erúcico y sus fracciones, refinados, pero sin modificar químicamente.</t>
  </si>
  <si>
    <t>Los demás frijoles (frejoles, porotos, alubias, judías) comunes (Phaseolus vulgaris), de vainas secas desvainados, aunque estén mondados o partidos, que no sean para la siembra.</t>
  </si>
  <si>
    <t>Chuletas, costillas de la especie porcina congelada</t>
  </si>
  <si>
    <t>Reproductores de raza pura, de la especie porcina.</t>
  </si>
  <si>
    <t>Tocino con partes magras congelado</t>
  </si>
  <si>
    <t>Papel prensa en bobinas (rollos) o en hojas.</t>
  </si>
  <si>
    <t>Cloruro de potasio con un contenido de potasio, superior o igual a 22% pero inferior o igual a 62% en peso, expresado en óxido de potasio (calidad fertilizante).</t>
  </si>
  <si>
    <t>Camperos (4 x 4), para el transporte de personas, con motor de émbolo (pistón) alternativo, de encendido por chispa, de cilindrada superior a 3.000 cm3.</t>
  </si>
  <si>
    <t>Los demás medicamentos para uso humano.</t>
  </si>
  <si>
    <t>Copolímeros de etileno con otras olefínas</t>
  </si>
  <si>
    <t>Turbopropulsores de potencia superior a 1100 kw.</t>
  </si>
  <si>
    <t>Las demás carrocerias, incluso las cabinas de vehículos automóviles de las partidas 87.01 a 87.05, excepto los de la partida 87.02 y 87.03.</t>
  </si>
  <si>
    <t>0713409000</t>
  </si>
  <si>
    <t>0203291000</t>
  </si>
  <si>
    <t>0203292000</t>
  </si>
  <si>
    <t>0103100000</t>
  </si>
  <si>
    <t>0203293000</t>
  </si>
  <si>
    <t>0713339900</t>
  </si>
  <si>
    <t>Los demás cafés sin tostar, sin descafeinar.</t>
  </si>
  <si>
    <t>Hullas térmicas.</t>
  </si>
  <si>
    <t>Rosas frescas, cortadas para ramos o adornos.</t>
  </si>
  <si>
    <t>Las demás flores y capullos frescos, cortados para ramos o adornos.</t>
  </si>
  <si>
    <t>Los demás claveles frescos, cortados para ramos o adornos.</t>
  </si>
  <si>
    <t>Las demás plantas y partes de plantas, semillas y frutos de las especies utilizadas principalmente en perfumería, en medicina o como insecticidas, parasiticidas o similares, frescos o secos, incluso cortados, quebrantados o pulverizados.</t>
  </si>
  <si>
    <t>Los demás cacaos crudos en grano, entero o partido.</t>
  </si>
  <si>
    <t>Los demás azúcares de caña o de remolacha y sacarosa químicamente pura, en estado sólido.</t>
  </si>
  <si>
    <t>Gelatinas y sus derivados (aunque se presenten en hojas cuadradas o rectangualres, incluso trabajadas en la superficie o coloreadas) .</t>
  </si>
  <si>
    <t>Claveles miniatura frescos, cortados para ramos o adornos.</t>
  </si>
  <si>
    <t>Pompones frescos, cortados para ramos o adornos.</t>
  </si>
  <si>
    <t>Alstroemerias frescas, cortadas para ramos o adornos.</t>
  </si>
  <si>
    <t>0901119000</t>
  </si>
  <si>
    <t>0603110000</t>
  </si>
  <si>
    <t>0603199000</t>
  </si>
  <si>
    <t>0603129000</t>
  </si>
  <si>
    <t>0603121000</t>
  </si>
  <si>
    <t>0603141000</t>
  </si>
  <si>
    <t>0603193000</t>
  </si>
  <si>
    <t>Colombia: TOP TEN productos exportados a Canadá 2012-2013(Diciembre)</t>
  </si>
  <si>
    <t xml:space="preserve"> </t>
  </si>
  <si>
    <t>Colombia: Balanza comercial agropecuaria mensual 2012-2013(Diciembre)</t>
  </si>
  <si>
    <t>Colombia: TOP TEN productos agropecuarios importados de Canadá 2012-2013(Diciembre)</t>
  </si>
  <si>
    <t>Colombia: TOP TEN productos agropecuarios exportados a Canadá 2012-2013(Diciembre)</t>
  </si>
  <si>
    <t>Colombia: Balanza comercial mensual 2012-2013(Diciembre)</t>
  </si>
  <si>
    <t>Colombia: TOP TEN productos importados de Canadá 2012-2013(Diciembre)</t>
  </si>
</sst>
</file>

<file path=xl/styles.xml><?xml version="1.0" encoding="utf-8"?>
<styleSheet xmlns="http://schemas.openxmlformats.org/spreadsheetml/2006/main">
  <numFmts count="1">
    <numFmt numFmtId="164" formatCode="0.000%"/>
  </numFmts>
  <fonts count="1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9" fontId="1" fillId="2" borderId="0" xfId="1" applyNumberFormat="1" applyFont="1" applyFill="1" applyAlignment="1">
      <alignment vertical="center"/>
    </xf>
    <xf numFmtId="9" fontId="1" fillId="2" borderId="0" xfId="1" applyNumberFormat="1" applyFont="1" applyFill="1"/>
    <xf numFmtId="3" fontId="9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9" fontId="5" fillId="2" borderId="0" xfId="1" applyNumberFormat="1" applyFont="1" applyFill="1" applyAlignment="1">
      <alignment horizontal="center" vertical="center"/>
    </xf>
    <xf numFmtId="9" fontId="6" fillId="2" borderId="0" xfId="1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3" fillId="2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horizontal="center" vertical="center"/>
    </xf>
    <xf numFmtId="9" fontId="10" fillId="2" borderId="0" xfId="1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vertical="center"/>
    </xf>
    <xf numFmtId="9" fontId="10" fillId="2" borderId="0" xfId="1" applyFont="1" applyFill="1" applyAlignment="1">
      <alignment vertical="center"/>
    </xf>
    <xf numFmtId="0" fontId="10" fillId="2" borderId="0" xfId="0" applyFont="1" applyFill="1" applyAlignment="1">
      <alignment horizontal="center"/>
    </xf>
    <xf numFmtId="9" fontId="10" fillId="2" borderId="0" xfId="1" applyFont="1" applyFill="1" applyAlignment="1">
      <alignment horizontal="center"/>
    </xf>
    <xf numFmtId="3" fontId="10" fillId="2" borderId="0" xfId="0" applyNumberFormat="1" applyFont="1" applyFill="1"/>
    <xf numFmtId="3" fontId="10" fillId="2" borderId="0" xfId="0" applyNumberFormat="1" applyFont="1" applyFill="1" applyAlignment="1">
      <alignment horizontal="right"/>
    </xf>
    <xf numFmtId="3" fontId="3" fillId="2" borderId="11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9" fontId="10" fillId="2" borderId="0" xfId="0" applyNumberFormat="1" applyFont="1" applyFill="1" applyAlignment="1">
      <alignment vertical="center"/>
    </xf>
    <xf numFmtId="10" fontId="1" fillId="2" borderId="0" xfId="0" applyNumberFormat="1" applyFont="1" applyFill="1" applyAlignment="1">
      <alignment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3" fontId="1" fillId="0" borderId="0" xfId="0" applyNumberFormat="1" applyFont="1"/>
    <xf numFmtId="3" fontId="1" fillId="3" borderId="0" xfId="0" applyNumberFormat="1" applyFont="1" applyFill="1" applyBorder="1"/>
    <xf numFmtId="9" fontId="0" fillId="0" borderId="0" xfId="1" applyFont="1"/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vertical="center"/>
    </xf>
    <xf numFmtId="4" fontId="1" fillId="3" borderId="11" xfId="0" applyNumberFormat="1" applyFont="1" applyFill="1" applyBorder="1"/>
    <xf numFmtId="4" fontId="1" fillId="3" borderId="0" xfId="0" applyNumberFormat="1" applyFont="1" applyFill="1" applyBorder="1"/>
    <xf numFmtId="9" fontId="7" fillId="2" borderId="0" xfId="1" applyFont="1" applyFill="1" applyBorder="1" applyAlignment="1">
      <alignment horizontal="center" vertical="center"/>
    </xf>
    <xf numFmtId="9" fontId="3" fillId="2" borderId="0" xfId="1" applyFont="1" applyFill="1" applyAlignment="1">
      <alignment horizontal="center" vertical="center"/>
    </xf>
    <xf numFmtId="1" fontId="1" fillId="2" borderId="0" xfId="0" applyNumberFormat="1" applyFont="1" applyFill="1"/>
    <xf numFmtId="0" fontId="1" fillId="0" borderId="0" xfId="0" applyFont="1" applyBorder="1" applyAlignment="1">
      <alignment vertical="center"/>
    </xf>
    <xf numFmtId="9" fontId="1" fillId="2" borderId="0" xfId="1" applyFont="1" applyFill="1" applyAlignment="1">
      <alignment horizontal="center" vertical="center"/>
    </xf>
    <xf numFmtId="4" fontId="1" fillId="2" borderId="0" xfId="0" applyNumberFormat="1" applyFont="1" applyFill="1" applyBorder="1"/>
    <xf numFmtId="0" fontId="1" fillId="2" borderId="0" xfId="0" applyFont="1" applyFill="1" applyBorder="1"/>
    <xf numFmtId="3" fontId="1" fillId="2" borderId="0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/>
    <xf numFmtId="4" fontId="1" fillId="2" borderId="0" xfId="0" applyNumberFormat="1" applyFont="1" applyFill="1" applyAlignment="1">
      <alignment vertical="center"/>
    </xf>
    <xf numFmtId="0" fontId="1" fillId="2" borderId="5" xfId="0" applyFont="1" applyFill="1" applyBorder="1"/>
    <xf numFmtId="0" fontId="10" fillId="2" borderId="0" xfId="1" applyNumberFormat="1" applyFont="1" applyFill="1"/>
    <xf numFmtId="3" fontId="10" fillId="2" borderId="0" xfId="1" applyNumberFormat="1" applyFont="1" applyFill="1"/>
    <xf numFmtId="4" fontId="1" fillId="2" borderId="5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/>
    </xf>
    <xf numFmtId="3" fontId="10" fillId="2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vertical="center"/>
    </xf>
    <xf numFmtId="164" fontId="1" fillId="2" borderId="0" xfId="1" applyNumberFormat="1" applyFont="1" applyFill="1" applyAlignment="1">
      <alignment vertical="center"/>
    </xf>
    <xf numFmtId="4" fontId="1" fillId="2" borderId="0" xfId="1" applyNumberFormat="1" applyFont="1" applyFill="1" applyAlignment="1">
      <alignment vertical="center"/>
    </xf>
    <xf numFmtId="10" fontId="1" fillId="2" borderId="0" xfId="1" applyNumberFormat="1" applyFont="1" applyFill="1" applyAlignment="1">
      <alignment vertical="center"/>
    </xf>
    <xf numFmtId="0" fontId="1" fillId="2" borderId="0" xfId="1" applyNumberFormat="1" applyFont="1" applyFill="1" applyAlignment="1">
      <alignment vertical="center"/>
    </xf>
    <xf numFmtId="3" fontId="3" fillId="2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417533284890071"/>
          <c:y val="0.24121536891222056"/>
          <c:w val="0.82306196508045149"/>
          <c:h val="0.59082458442694252"/>
        </c:manualLayout>
      </c:layout>
      <c:lineChart>
        <c:grouping val="standard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(X!$C$17:$N$17,X!$P$17:$AA$17)</c:f>
              <c:numCache>
                <c:formatCode>#,##0</c:formatCode>
                <c:ptCount val="24"/>
                <c:pt idx="0">
                  <c:v>32401780.140000001</c:v>
                </c:pt>
                <c:pt idx="1">
                  <c:v>22256274.179999989</c:v>
                </c:pt>
                <c:pt idx="2">
                  <c:v>54945928.480000027</c:v>
                </c:pt>
                <c:pt idx="3">
                  <c:v>20756543.500000004</c:v>
                </c:pt>
                <c:pt idx="4">
                  <c:v>75242696.659999937</c:v>
                </c:pt>
                <c:pt idx="5">
                  <c:v>22375699.179999996</c:v>
                </c:pt>
                <c:pt idx="6">
                  <c:v>72561612.920000046</c:v>
                </c:pt>
                <c:pt idx="7">
                  <c:v>32449219.750000004</c:v>
                </c:pt>
                <c:pt idx="8">
                  <c:v>23820922.75999999</c:v>
                </c:pt>
                <c:pt idx="9">
                  <c:v>37036748.170000039</c:v>
                </c:pt>
                <c:pt idx="10">
                  <c:v>39192850.339999981</c:v>
                </c:pt>
                <c:pt idx="11">
                  <c:v>33937418.100000009</c:v>
                </c:pt>
                <c:pt idx="12">
                  <c:v>32204023.659999993</c:v>
                </c:pt>
                <c:pt idx="13">
                  <c:v>17045162.029999997</c:v>
                </c:pt>
                <c:pt idx="14">
                  <c:v>14785216.409999998</c:v>
                </c:pt>
                <c:pt idx="15">
                  <c:v>77090421.740000024</c:v>
                </c:pt>
                <c:pt idx="16">
                  <c:v>22766605.34999999</c:v>
                </c:pt>
                <c:pt idx="17">
                  <c:v>31234296.93</c:v>
                </c:pt>
                <c:pt idx="18">
                  <c:v>25045990.479999997</c:v>
                </c:pt>
                <c:pt idx="19">
                  <c:v>24771037</c:v>
                </c:pt>
                <c:pt idx="20" formatCode="#,##0.00">
                  <c:v>23839581.829999998</c:v>
                </c:pt>
                <c:pt idx="21" formatCode="#,##0.00">
                  <c:v>27430766.809999999</c:v>
                </c:pt>
                <c:pt idx="22" formatCode="#,##0.00">
                  <c:v>35748521.359999999</c:v>
                </c:pt>
                <c:pt idx="23" formatCode="#,##0.00">
                  <c:v>58190382.289999999</c:v>
                </c:pt>
              </c:numCache>
            </c:numRef>
          </c:val>
        </c:ser>
        <c:marker val="1"/>
        <c:axId val="69861760"/>
        <c:axId val="69863296"/>
      </c:lineChart>
      <c:catAx>
        <c:axId val="6986176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9863296"/>
        <c:crosses val="autoZero"/>
        <c:auto val="1"/>
        <c:lblAlgn val="ctr"/>
        <c:lblOffset val="100"/>
      </c:catAx>
      <c:valAx>
        <c:axId val="69863296"/>
        <c:scaling>
          <c:orientation val="minMax"/>
          <c:max val="1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9861760"/>
        <c:crosses val="autoZero"/>
        <c:crossBetween val="between"/>
      </c:valAx>
    </c:plotArea>
    <c:plotVisOnly val="1"/>
  </c:chart>
  <c:printSettings>
    <c:headerFooter/>
    <c:pageMargins b="0.7500000000000121" l="0.70000000000000062" r="0.70000000000000062" t="0.750000000000012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700133503350686"/>
          <c:y val="0.2226968503937008"/>
          <c:w val="0.82231281698822589"/>
          <c:h val="0.6047134733158398"/>
        </c:manualLayout>
      </c:layout>
      <c:lineChart>
        <c:grouping val="standard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(M!$C$17:$N$17,M!$P$17:$Y$17,M!$Z$17,M!$AA$17)</c:f>
              <c:numCache>
                <c:formatCode>#,##0</c:formatCode>
                <c:ptCount val="24"/>
                <c:pt idx="0">
                  <c:v>79703444.850000039</c:v>
                </c:pt>
                <c:pt idx="1">
                  <c:v>94059145.589999944</c:v>
                </c:pt>
                <c:pt idx="2">
                  <c:v>91667153.429999784</c:v>
                </c:pt>
                <c:pt idx="3">
                  <c:v>94660816.390000015</c:v>
                </c:pt>
                <c:pt idx="4">
                  <c:v>95750531.980000019</c:v>
                </c:pt>
                <c:pt idx="5">
                  <c:v>88133099.840000048</c:v>
                </c:pt>
                <c:pt idx="6">
                  <c:v>85987982.159999937</c:v>
                </c:pt>
                <c:pt idx="7">
                  <c:v>122883395.02000001</c:v>
                </c:pt>
                <c:pt idx="8">
                  <c:v>81285411.000000089</c:v>
                </c:pt>
                <c:pt idx="9">
                  <c:v>116145769.50000006</c:v>
                </c:pt>
                <c:pt idx="10">
                  <c:v>92388686.420000046</c:v>
                </c:pt>
                <c:pt idx="11">
                  <c:v>90038817.700000107</c:v>
                </c:pt>
                <c:pt idx="12">
                  <c:v>66808679.099999949</c:v>
                </c:pt>
                <c:pt idx="13">
                  <c:v>68696108.950000018</c:v>
                </c:pt>
                <c:pt idx="14">
                  <c:v>50023272.549999975</c:v>
                </c:pt>
                <c:pt idx="15">
                  <c:v>70081775.440000013</c:v>
                </c:pt>
                <c:pt idx="16">
                  <c:v>108699245.96000011</c:v>
                </c:pt>
                <c:pt idx="17">
                  <c:v>83652247.629999861</c:v>
                </c:pt>
                <c:pt idx="18">
                  <c:v>92058514.680000097</c:v>
                </c:pt>
                <c:pt idx="19">
                  <c:v>88122837</c:v>
                </c:pt>
                <c:pt idx="20">
                  <c:v>63726171</c:v>
                </c:pt>
                <c:pt idx="21">
                  <c:v>72498993</c:v>
                </c:pt>
                <c:pt idx="22">
                  <c:v>139877881.80000001</c:v>
                </c:pt>
                <c:pt idx="23">
                  <c:v>101124603</c:v>
                </c:pt>
              </c:numCache>
            </c:numRef>
          </c:val>
        </c:ser>
        <c:marker val="1"/>
        <c:axId val="69867392"/>
        <c:axId val="69876352"/>
      </c:lineChart>
      <c:catAx>
        <c:axId val="6986739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69876352"/>
        <c:crosses val="autoZero"/>
        <c:auto val="1"/>
        <c:lblAlgn val="ctr"/>
        <c:lblOffset val="100"/>
      </c:catAx>
      <c:valAx>
        <c:axId val="698763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69867392"/>
        <c:crosses val="autoZero"/>
        <c:crossBetween val="between"/>
      </c:valAx>
    </c:plotArea>
    <c:plotVisOnly val="1"/>
  </c:chart>
  <c:printSettings>
    <c:headerFooter/>
    <c:pageMargins b="0.75000000000001221" l="0.70000000000000062" r="0.70000000000000062" t="0.750000000000012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298901015223313"/>
          <c:y val="0.16035376368667617"/>
          <c:w val="0.8367605670333057"/>
          <c:h val="0.76861580876225488"/>
        </c:manualLayout>
      </c:layout>
      <c:lineChart>
        <c:grouping val="standard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(BC!$B$5:$M$5,BC!$O$5:$Z$5)</c:f>
              <c:numCache>
                <c:formatCode>#,##0</c:formatCode>
                <c:ptCount val="24"/>
                <c:pt idx="0">
                  <c:v>365236896.39006901</c:v>
                </c:pt>
                <c:pt idx="1">
                  <c:v>471254376.48003674</c:v>
                </c:pt>
                <c:pt idx="2">
                  <c:v>812672155.33001804</c:v>
                </c:pt>
                <c:pt idx="3">
                  <c:v>552212453.86992741</c:v>
                </c:pt>
                <c:pt idx="4">
                  <c:v>-43303050.560206413</c:v>
                </c:pt>
                <c:pt idx="5">
                  <c:v>-501300545.3699522</c:v>
                </c:pt>
                <c:pt idx="6">
                  <c:v>-182769268.25001144</c:v>
                </c:pt>
                <c:pt idx="7">
                  <c:v>-594402576.8399868</c:v>
                </c:pt>
                <c:pt idx="8">
                  <c:v>287007192.43002605</c:v>
                </c:pt>
                <c:pt idx="9">
                  <c:v>214327872.41001892</c:v>
                </c:pt>
                <c:pt idx="10">
                  <c:v>-359526323.33016586</c:v>
                </c:pt>
                <c:pt idx="11">
                  <c:v>471322651.54003906</c:v>
                </c:pt>
                <c:pt idx="12">
                  <c:v>-351699235.9300108</c:v>
                </c:pt>
                <c:pt idx="13">
                  <c:v>170276250.68005085</c:v>
                </c:pt>
                <c:pt idx="14">
                  <c:v>129706117.84997654</c:v>
                </c:pt>
                <c:pt idx="15">
                  <c:v>-217650665.26995182</c:v>
                </c:pt>
                <c:pt idx="16">
                  <c:v>151125826.62000179</c:v>
                </c:pt>
                <c:pt idx="17">
                  <c:v>559734024.38996601</c:v>
                </c:pt>
                <c:pt idx="18">
                  <c:v>-461846719.92999554</c:v>
                </c:pt>
                <c:pt idx="19">
                  <c:v>2846253</c:v>
                </c:pt>
                <c:pt idx="20">
                  <c:v>-297689547</c:v>
                </c:pt>
                <c:pt idx="21">
                  <c:v>-510240160</c:v>
                </c:pt>
                <c:pt idx="22">
                  <c:v>-88962805</c:v>
                </c:pt>
                <c:pt idx="23">
                  <c:v>336939957</c:v>
                </c:pt>
              </c:numCache>
            </c:numRef>
          </c:val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Canadá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(BC!$B$6:$M$6,BC!$O$6:$Z$6)</c:f>
              <c:numCache>
                <c:formatCode>#,##0</c:formatCode>
                <c:ptCount val="24"/>
                <c:pt idx="0">
                  <c:v>-47301664.710000038</c:v>
                </c:pt>
                <c:pt idx="1">
                  <c:v>-71802871.409999952</c:v>
                </c:pt>
                <c:pt idx="2">
                  <c:v>-36721224.949999757</c:v>
                </c:pt>
                <c:pt idx="3">
                  <c:v>-73904272.890000015</c:v>
                </c:pt>
                <c:pt idx="4">
                  <c:v>-20507835.320000082</c:v>
                </c:pt>
                <c:pt idx="5">
                  <c:v>-65757400.660000056</c:v>
                </c:pt>
                <c:pt idx="6">
                  <c:v>-13426369.23999989</c:v>
                </c:pt>
                <c:pt idx="7">
                  <c:v>-90434175.270000011</c:v>
                </c:pt>
                <c:pt idx="8">
                  <c:v>-57464488.240000099</c:v>
                </c:pt>
                <c:pt idx="9">
                  <c:v>-79109021.330000013</c:v>
                </c:pt>
                <c:pt idx="10">
                  <c:v>-53195836.080000065</c:v>
                </c:pt>
                <c:pt idx="11">
                  <c:v>-56101399.600000128</c:v>
                </c:pt>
                <c:pt idx="12">
                  <c:v>-34604655.439999953</c:v>
                </c:pt>
                <c:pt idx="13">
                  <c:v>-51650946.920000017</c:v>
                </c:pt>
                <c:pt idx="14">
                  <c:v>-35238056.139999978</c:v>
                </c:pt>
                <c:pt idx="15">
                  <c:v>7008646.3000000119</c:v>
                </c:pt>
                <c:pt idx="16">
                  <c:v>-85932640.610000119</c:v>
                </c:pt>
                <c:pt idx="17">
                  <c:v>-52417950.699999861</c:v>
                </c:pt>
                <c:pt idx="18">
                  <c:v>-67012524.2000001</c:v>
                </c:pt>
                <c:pt idx="19">
                  <c:v>-63351800</c:v>
                </c:pt>
                <c:pt idx="20">
                  <c:v>-39886589</c:v>
                </c:pt>
                <c:pt idx="21">
                  <c:v>-45068226</c:v>
                </c:pt>
                <c:pt idx="22">
                  <c:v>-104129360</c:v>
                </c:pt>
                <c:pt idx="23">
                  <c:v>-42934221</c:v>
                </c:pt>
              </c:numCache>
            </c:numRef>
          </c:val>
        </c:ser>
        <c:marker val="1"/>
        <c:axId val="94972928"/>
        <c:axId val="95093504"/>
      </c:lineChart>
      <c:catAx>
        <c:axId val="9497292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95093504"/>
        <c:crosses val="autoZero"/>
        <c:auto val="1"/>
        <c:lblAlgn val="ctr"/>
        <c:lblOffset val="100"/>
      </c:catAx>
      <c:valAx>
        <c:axId val="95093504"/>
        <c:scaling>
          <c:orientation val="minMax"/>
          <c:max val="1000000000"/>
          <c:min val="-10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94972928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2033"/>
          <c:h val="7.0212160979877508E-2"/>
        </c:manualLayout>
      </c:layout>
    </c:legend>
    <c:plotVisOnly val="1"/>
  </c:chart>
  <c:printSettings>
    <c:headerFooter/>
    <c:pageMargins b="0.75000000000001199" l="0.70000000000000062" r="0.70000000000000062" t="0.75000000000001199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4995319335083229"/>
          <c:y val="0.20122723915465804"/>
          <c:w val="0.83137386993292106"/>
          <c:h val="0.62937665991575553"/>
        </c:manualLayout>
      </c:layout>
      <c:lineChart>
        <c:grouping val="standard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(XAgro!$C$17:$N$17,XAgro!$P$17:$V$17,XAgro!$W$17:$AA$17)</c:f>
              <c:numCache>
                <c:formatCode>#,##0</c:formatCode>
                <c:ptCount val="24"/>
                <c:pt idx="0">
                  <c:v>18360378.609999999</c:v>
                </c:pt>
                <c:pt idx="1">
                  <c:v>12657701.709999997</c:v>
                </c:pt>
                <c:pt idx="2">
                  <c:v>27290393.25</c:v>
                </c:pt>
                <c:pt idx="3">
                  <c:v>15994647.420000004</c:v>
                </c:pt>
                <c:pt idx="4">
                  <c:v>17214840.670000002</c:v>
                </c:pt>
                <c:pt idx="5">
                  <c:v>17116241.809999995</c:v>
                </c:pt>
                <c:pt idx="6">
                  <c:v>15199854.450000001</c:v>
                </c:pt>
                <c:pt idx="7">
                  <c:v>16390438.939999994</c:v>
                </c:pt>
                <c:pt idx="8">
                  <c:v>15416889.009999998</c:v>
                </c:pt>
                <c:pt idx="9">
                  <c:v>17014286.490000006</c:v>
                </c:pt>
                <c:pt idx="10">
                  <c:v>15355829.099999998</c:v>
                </c:pt>
                <c:pt idx="11">
                  <c:v>15816125.369999999</c:v>
                </c:pt>
                <c:pt idx="12">
                  <c:v>17268208.640000001</c:v>
                </c:pt>
                <c:pt idx="13">
                  <c:v>12752692.040000005</c:v>
                </c:pt>
                <c:pt idx="14">
                  <c:v>11677338.839999998</c:v>
                </c:pt>
                <c:pt idx="15">
                  <c:v>17624038.369999994</c:v>
                </c:pt>
                <c:pt idx="16">
                  <c:v>18173887.499999993</c:v>
                </c:pt>
                <c:pt idx="17">
                  <c:v>15570597.350000001</c:v>
                </c:pt>
                <c:pt idx="18">
                  <c:v>14728209.810000006</c:v>
                </c:pt>
                <c:pt idx="19">
                  <c:v>15569046</c:v>
                </c:pt>
                <c:pt idx="20">
                  <c:v>12738864</c:v>
                </c:pt>
                <c:pt idx="21">
                  <c:v>13436036.060000001</c:v>
                </c:pt>
                <c:pt idx="22">
                  <c:v>22012644</c:v>
                </c:pt>
                <c:pt idx="23">
                  <c:v>17206110.719999999</c:v>
                </c:pt>
              </c:numCache>
            </c:numRef>
          </c:val>
        </c:ser>
        <c:marker val="1"/>
        <c:axId val="95115136"/>
        <c:axId val="95125888"/>
      </c:lineChart>
      <c:catAx>
        <c:axId val="9511513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95125888"/>
        <c:crosses val="autoZero"/>
        <c:auto val="1"/>
        <c:lblAlgn val="ctr"/>
        <c:lblOffset val="100"/>
      </c:catAx>
      <c:valAx>
        <c:axId val="951258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95115136"/>
        <c:crosses val="autoZero"/>
        <c:crossBetween val="between"/>
      </c:valAx>
    </c:plotArea>
    <c:plotVisOnly val="1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5125733942657812"/>
          <c:y val="0.22582491812977287"/>
          <c:w val="0.83670550036831604"/>
          <c:h val="0.60367219845633868"/>
        </c:manualLayout>
      </c:layout>
      <c:lineChart>
        <c:grouping val="standard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(MAgro!$C$17:$N$17,MAgro!$P$17:$AA$17)</c:f>
              <c:numCache>
                <c:formatCode>#,##0</c:formatCode>
                <c:ptCount val="24"/>
                <c:pt idx="0">
                  <c:v>35103439.689999998</c:v>
                </c:pt>
                <c:pt idx="1">
                  <c:v>37065794.639999986</c:v>
                </c:pt>
                <c:pt idx="2">
                  <c:v>31611586.160000008</c:v>
                </c:pt>
                <c:pt idx="3">
                  <c:v>38441961.410000026</c:v>
                </c:pt>
                <c:pt idx="4">
                  <c:v>20622061.960000001</c:v>
                </c:pt>
                <c:pt idx="5">
                  <c:v>28424675.529999994</c:v>
                </c:pt>
                <c:pt idx="6">
                  <c:v>28473705.100000005</c:v>
                </c:pt>
                <c:pt idx="7">
                  <c:v>51140720.480000012</c:v>
                </c:pt>
                <c:pt idx="8">
                  <c:v>21803264.540000003</c:v>
                </c:pt>
                <c:pt idx="9">
                  <c:v>32821251.200000007</c:v>
                </c:pt>
                <c:pt idx="10">
                  <c:v>35754552.149999999</c:v>
                </c:pt>
                <c:pt idx="11">
                  <c:v>35387029.240000017</c:v>
                </c:pt>
                <c:pt idx="12">
                  <c:v>28073919.159999996</c:v>
                </c:pt>
                <c:pt idx="13">
                  <c:v>24364802.039999988</c:v>
                </c:pt>
                <c:pt idx="14">
                  <c:v>5657570.3100000024</c:v>
                </c:pt>
                <c:pt idx="15">
                  <c:v>25688543.280000001</c:v>
                </c:pt>
                <c:pt idx="16">
                  <c:v>42751616.500000007</c:v>
                </c:pt>
                <c:pt idx="17">
                  <c:v>16679352.660000004</c:v>
                </c:pt>
                <c:pt idx="18">
                  <c:v>48118123.789999999</c:v>
                </c:pt>
                <c:pt idx="19">
                  <c:v>19548131</c:v>
                </c:pt>
                <c:pt idx="20">
                  <c:v>20822811</c:v>
                </c:pt>
                <c:pt idx="21">
                  <c:v>23402029</c:v>
                </c:pt>
                <c:pt idx="22" formatCode="#,##0.00">
                  <c:v>44780163.670000002</c:v>
                </c:pt>
                <c:pt idx="23">
                  <c:v>26966548</c:v>
                </c:pt>
              </c:numCache>
            </c:numRef>
          </c:val>
        </c:ser>
        <c:marker val="1"/>
        <c:axId val="101245696"/>
        <c:axId val="101247232"/>
      </c:lineChart>
      <c:catAx>
        <c:axId val="10124569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1247232"/>
        <c:crosses val="autoZero"/>
        <c:auto val="1"/>
        <c:lblAlgn val="ctr"/>
        <c:lblOffset val="100"/>
      </c:catAx>
      <c:valAx>
        <c:axId val="1012472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1245696"/>
        <c:crosses val="autoZero"/>
        <c:crossBetween val="between"/>
      </c:valAx>
    </c:plotArea>
    <c:plotVisOnly val="1"/>
  </c:chart>
  <c:printSettings>
    <c:headerFooter/>
    <c:pageMargins b="0.75000000000001243" l="0.70000000000000062" r="0.70000000000000062" t="0.75000000000001243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721902239000541"/>
          <c:y val="0.18890311170996776"/>
          <c:w val="0.78057128787084529"/>
          <c:h val="0.72728900866001711"/>
        </c:manualLayout>
      </c:layout>
      <c:lineChart>
        <c:grouping val="standard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(BCAgro!$B$5:$M$5,BCAgro!$O$5:$U$5,BCAgro!$V$5:$Z$5)</c:f>
              <c:numCache>
                <c:formatCode>#,##0</c:formatCode>
                <c:ptCount val="24"/>
                <c:pt idx="0">
                  <c:v>159718841.63999945</c:v>
                </c:pt>
                <c:pt idx="1">
                  <c:v>28365041.120000243</c:v>
                </c:pt>
                <c:pt idx="2">
                  <c:v>130703974.80000031</c:v>
                </c:pt>
                <c:pt idx="3">
                  <c:v>52247918.229999363</c:v>
                </c:pt>
                <c:pt idx="4">
                  <c:v>113869717.69999957</c:v>
                </c:pt>
                <c:pt idx="5">
                  <c:v>-12237480.379999995</c:v>
                </c:pt>
                <c:pt idx="6">
                  <c:v>129307528.98000056</c:v>
                </c:pt>
                <c:pt idx="7">
                  <c:v>-31469442.959999681</c:v>
                </c:pt>
                <c:pt idx="8">
                  <c:v>1432914.6899985671</c:v>
                </c:pt>
                <c:pt idx="9">
                  <c:v>43090007.689999819</c:v>
                </c:pt>
                <c:pt idx="10">
                  <c:v>-29233824.969999433</c:v>
                </c:pt>
                <c:pt idx="11">
                  <c:v>-67196777.370000839</c:v>
                </c:pt>
                <c:pt idx="12">
                  <c:v>-70591672.639999449</c:v>
                </c:pt>
                <c:pt idx="13">
                  <c:v>57888002.760000467</c:v>
                </c:pt>
                <c:pt idx="14">
                  <c:v>111239208.86999965</c:v>
                </c:pt>
                <c:pt idx="15">
                  <c:v>90043885.640001655</c:v>
                </c:pt>
                <c:pt idx="16">
                  <c:v>119554876.56999952</c:v>
                </c:pt>
                <c:pt idx="17">
                  <c:v>89894947.569998562</c:v>
                </c:pt>
                <c:pt idx="18">
                  <c:v>-58064700.600001216</c:v>
                </c:pt>
                <c:pt idx="19">
                  <c:v>-9356718</c:v>
                </c:pt>
                <c:pt idx="20">
                  <c:v>47150533</c:v>
                </c:pt>
                <c:pt idx="21">
                  <c:v>6449335</c:v>
                </c:pt>
                <c:pt idx="22">
                  <c:v>78841099</c:v>
                </c:pt>
                <c:pt idx="23">
                  <c:v>109728576</c:v>
                </c:pt>
              </c:numCache>
            </c:numRef>
          </c:val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Canadá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(BCAgro!$B$6:$M$6,BCAgro!$O$6:$U$6,BCAgro!$V$6:$Z$6)</c:f>
              <c:numCache>
                <c:formatCode>#,##0</c:formatCode>
                <c:ptCount val="24"/>
                <c:pt idx="0">
                  <c:v>-16743061.079999998</c:v>
                </c:pt>
                <c:pt idx="1">
                  <c:v>-24408092.929999989</c:v>
                </c:pt>
                <c:pt idx="2">
                  <c:v>-4321192.9100000076</c:v>
                </c:pt>
                <c:pt idx="3">
                  <c:v>-22447313.990000024</c:v>
                </c:pt>
                <c:pt idx="4">
                  <c:v>-3407221.2899999991</c:v>
                </c:pt>
                <c:pt idx="5">
                  <c:v>-11308433.719999999</c:v>
                </c:pt>
                <c:pt idx="6">
                  <c:v>-13273850.650000004</c:v>
                </c:pt>
                <c:pt idx="7">
                  <c:v>-34750281.540000021</c:v>
                </c:pt>
                <c:pt idx="8">
                  <c:v>-6386375.5300000049</c:v>
                </c:pt>
                <c:pt idx="9">
                  <c:v>-15806964.710000001</c:v>
                </c:pt>
                <c:pt idx="10">
                  <c:v>-20398723.050000001</c:v>
                </c:pt>
                <c:pt idx="11">
                  <c:v>-19570903.87000002</c:v>
                </c:pt>
                <c:pt idx="12">
                  <c:v>-10805710.519999996</c:v>
                </c:pt>
                <c:pt idx="13">
                  <c:v>-11612109.999999983</c:v>
                </c:pt>
                <c:pt idx="14">
                  <c:v>6019768.5299999956</c:v>
                </c:pt>
                <c:pt idx="15">
                  <c:v>-8064504.9100000076</c:v>
                </c:pt>
                <c:pt idx="16">
                  <c:v>-24577729.000000015</c:v>
                </c:pt>
                <c:pt idx="17">
                  <c:v>-1108755.3100000024</c:v>
                </c:pt>
                <c:pt idx="18">
                  <c:v>-33389913.979999993</c:v>
                </c:pt>
                <c:pt idx="19">
                  <c:v>-3979085</c:v>
                </c:pt>
                <c:pt idx="20">
                  <c:v>-8083947</c:v>
                </c:pt>
                <c:pt idx="21">
                  <c:v>-9965993</c:v>
                </c:pt>
                <c:pt idx="22">
                  <c:v>-22767520</c:v>
                </c:pt>
                <c:pt idx="23">
                  <c:v>9760437</c:v>
                </c:pt>
              </c:numCache>
            </c:numRef>
          </c:val>
        </c:ser>
        <c:marker val="1"/>
        <c:axId val="101304960"/>
        <c:axId val="101437824"/>
      </c:lineChart>
      <c:catAx>
        <c:axId val="10130496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1437824"/>
        <c:crosses val="autoZero"/>
        <c:auto val="1"/>
        <c:lblAlgn val="ctr"/>
        <c:lblOffset val="100"/>
      </c:catAx>
      <c:valAx>
        <c:axId val="101437824"/>
        <c:scaling>
          <c:orientation val="minMax"/>
          <c:max val="200000000"/>
          <c:min val="-2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1304960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2011"/>
          <c:h val="7.0212160979877508E-2"/>
        </c:manualLayout>
      </c:layout>
    </c:legend>
    <c:plotVisOnly val="1"/>
  </c:chart>
  <c:printSettings>
    <c:headerFooter/>
    <c:pageMargins b="0.75000000000001177" l="0.70000000000000062" r="0.70000000000000062" t="0.750000000000011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673892</xdr:colOff>
      <xdr:row>23</xdr:row>
      <xdr:rowOff>118722</xdr:rowOff>
    </xdr:from>
    <xdr:to>
      <xdr:col>3</xdr:col>
      <xdr:colOff>190500</xdr:colOff>
      <xdr:row>43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0.00366</cdr:x>
      <cdr:y>0.02421</cdr:y>
    </cdr:from>
    <cdr:to>
      <cdr:x>0.99183</cdr:x>
      <cdr:y>0.22635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09" y="68252"/>
          <a:ext cx="6908589" cy="569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O" sz="1600" b="1"/>
            <a:t>Importaciones agropecuarias </a:t>
          </a:r>
          <a:r>
            <a:rPr lang="es-CO" sz="1600" b="1">
              <a:latin typeface="+mn-lt"/>
              <a:ea typeface="+mn-ea"/>
              <a:cs typeface="+mn-cs"/>
            </a:rPr>
            <a:t>colombianas</a:t>
          </a:r>
          <a:r>
            <a:rPr lang="es-CO" sz="1600" b="1" baseline="0">
              <a:latin typeface="+mn-lt"/>
              <a:ea typeface="+mn-ea"/>
              <a:cs typeface="+mn-cs"/>
            </a:rPr>
            <a:t> d</a:t>
          </a:r>
          <a:r>
            <a:rPr lang="es-CO" sz="1600" b="1">
              <a:latin typeface="+mn-lt"/>
              <a:ea typeface="+mn-ea"/>
              <a:cs typeface="+mn-cs"/>
            </a:rPr>
            <a:t>e Canadá</a:t>
          </a:r>
          <a:endParaRPr lang="es-CO" sz="1600" b="1"/>
        </a:p>
        <a:p xmlns:a="http://schemas.openxmlformats.org/drawingml/2006/main">
          <a:pPr algn="ctr"/>
          <a:r>
            <a:rPr lang="es-CO" sz="1300" b="1"/>
            <a:t>Serie mensual </a:t>
          </a:r>
          <a:r>
            <a:rPr lang="es-CO" sz="1300" b="1" baseline="0"/>
            <a:t> </a:t>
          </a:r>
          <a:r>
            <a:rPr lang="es-CO" sz="1300" b="1"/>
            <a:t>2012-2013(Julio)</a:t>
          </a:r>
        </a:p>
      </cdr:txBody>
    </cdr:sp>
  </cdr:relSizeAnchor>
  <cdr:relSizeAnchor xmlns:cdr="http://schemas.openxmlformats.org/drawingml/2006/chartDrawing">
    <cdr:from>
      <cdr:x>0</cdr:x>
      <cdr:y>0.32911</cdr:y>
    </cdr:from>
    <cdr:to>
      <cdr:x>0.04075</cdr:x>
      <cdr:y>0.54439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42012" y="1069897"/>
          <a:ext cx="606960" cy="322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0.97021</cdr:x>
      <cdr:y>0.21621</cdr:y>
    </cdr:from>
    <cdr:to>
      <cdr:x>0.97041</cdr:x>
      <cdr:y>0.82881</cdr:y>
    </cdr:to>
    <cdr:sp macro="" textlink="">
      <cdr:nvSpPr>
        <cdr:cNvPr id="10" name="5 Conector recto"/>
        <cdr:cNvSpPr/>
      </cdr:nvSpPr>
      <cdr:spPr>
        <a:xfrm xmlns:a="http://schemas.openxmlformats.org/drawingml/2006/main" flipV="1">
          <a:off x="6932624" y="621729"/>
          <a:ext cx="1429" cy="176158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0.42674</cdr:x>
      <cdr:y>0.75</cdr:y>
    </cdr:from>
    <cdr:to>
      <cdr:x>0.76995</cdr:x>
      <cdr:y>0.81757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3056632" y="2114551"/>
          <a:ext cx="2458345" cy="1905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20132012 = -18%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0.3008</cdr:x>
      <cdr:y>0.23649</cdr:y>
    </cdr:from>
    <cdr:to>
      <cdr:x>0.4508</cdr:x>
      <cdr:y>0.33594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154590" y="666766"/>
          <a:ext cx="1074420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396'650.042</a:t>
          </a:r>
        </a:p>
      </cdr:txBody>
    </cdr:sp>
  </cdr:relSizeAnchor>
  <cdr:relSizeAnchor xmlns:cdr="http://schemas.openxmlformats.org/drawingml/2006/chartDrawing">
    <cdr:from>
      <cdr:x>0.72717</cdr:x>
      <cdr:y>0.22684</cdr:y>
    </cdr:from>
    <cdr:to>
      <cdr:x>0.87717</cdr:x>
      <cdr:y>0.32629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5214534" y="637691"/>
          <a:ext cx="1075655" cy="2795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Año2013</a:t>
          </a:r>
        </a:p>
        <a:p xmlns:a="http://schemas.openxmlformats.org/drawingml/2006/main">
          <a:pPr algn="ctr"/>
          <a:r>
            <a:rPr lang="es-CO" sz="1000" b="0" i="1"/>
            <a:t>326´853.610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123822</xdr:colOff>
      <xdr:row>7</xdr:row>
      <xdr:rowOff>66675</xdr:rowOff>
    </xdr:from>
    <xdr:to>
      <xdr:col>13</xdr:col>
      <xdr:colOff>714375</xdr:colOff>
      <xdr:row>30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0.01519</cdr:x>
      <cdr:y>0.01872</cdr:y>
    </cdr:from>
    <cdr:to>
      <cdr:x>0.99033</cdr:x>
      <cdr:y>0.1631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4779" y="66687"/>
          <a:ext cx="6724650" cy="514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/>
            <a:t>Balanza comercial agropecuaria colombiana</a:t>
          </a:r>
        </a:p>
        <a:p xmlns:a="http://schemas.openxmlformats.org/drawingml/2006/main">
          <a:pPr algn="ctr"/>
          <a:r>
            <a:rPr lang="es-CO" sz="1300" b="1"/>
            <a:t>Serie mensual</a:t>
          </a:r>
          <a:r>
            <a:rPr lang="es-CO" sz="1300" b="1" baseline="0"/>
            <a:t> </a:t>
          </a:r>
          <a:r>
            <a:rPr lang="es-CO" sz="1300" b="1"/>
            <a:t>2012-2013(Julio)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0.90376</cdr:x>
      <cdr:y>0.1924</cdr:y>
    </cdr:from>
    <cdr:to>
      <cdr:x>0.90403</cdr:x>
      <cdr:y>0.56405</cdr:y>
    </cdr:to>
    <cdr:sp macro="" textlink="">
      <cdr:nvSpPr>
        <cdr:cNvPr id="5" name="4 Conector recto"/>
        <cdr:cNvSpPr/>
      </cdr:nvSpPr>
      <cdr:spPr>
        <a:xfrm xmlns:a="http://schemas.openxmlformats.org/drawingml/2006/main" flipH="1">
          <a:off x="6383869" y="731174"/>
          <a:ext cx="1907" cy="141237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0.90428</cdr:x>
      <cdr:y>0.67403</cdr:y>
    </cdr:from>
    <cdr:to>
      <cdr:x>0.9043</cdr:x>
      <cdr:y>0.90398</cdr:y>
    </cdr:to>
    <cdr:sp macro="" textlink="">
      <cdr:nvSpPr>
        <cdr:cNvPr id="7" name="6 Conector recto"/>
        <cdr:cNvSpPr/>
      </cdr:nvSpPr>
      <cdr:spPr>
        <a:xfrm xmlns:a="http://schemas.openxmlformats.org/drawingml/2006/main" flipH="1">
          <a:off x="6387499" y="2561503"/>
          <a:ext cx="142" cy="87387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0.73532</cdr:x>
      <cdr:y>0.73552</cdr:y>
    </cdr:from>
    <cdr:to>
      <cdr:x>0.86957</cdr:x>
      <cdr:y>0.86119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194079" y="2795183"/>
          <a:ext cx="948297" cy="4775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</a:t>
          </a:r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Canadá</a:t>
          </a:r>
          <a:endParaRPr lang="es-CO" sz="1000" b="0" i="1"/>
        </a:p>
        <a:p xmlns:a="http://schemas.openxmlformats.org/drawingml/2006/main">
          <a:pPr algn="ctr"/>
          <a:r>
            <a:rPr lang="es-CO" sz="1000" b="0" i="1"/>
            <a:t>Ene-Dic2013=</a:t>
          </a:r>
        </a:p>
        <a:p xmlns:a="http://schemas.openxmlformats.org/drawingml/2006/main">
          <a:pPr algn="ctr"/>
          <a:r>
            <a:rPr lang="es-CO" sz="1000" b="0" i="1"/>
            <a:t>-118´575.063</a:t>
          </a:r>
        </a:p>
      </cdr:txBody>
    </cdr:sp>
  </cdr:relSizeAnchor>
  <cdr:relSizeAnchor xmlns:cdr="http://schemas.openxmlformats.org/drawingml/2006/chartDrawing">
    <cdr:from>
      <cdr:x>0.44932</cdr:x>
      <cdr:y>0.86898</cdr:y>
    </cdr:from>
    <cdr:to>
      <cdr:x>0.80137</cdr:x>
      <cdr:y>0.92327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124237" y="3236320"/>
          <a:ext cx="2447892" cy="2022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2013/2012 = 39%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0.31644</cdr:x>
      <cdr:y>0.74075</cdr:y>
    </cdr:from>
    <cdr:to>
      <cdr:x>0.45236</cdr:x>
      <cdr:y>0.86375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2200278" y="2758766"/>
          <a:ext cx="945084" cy="4580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Canadá</a:t>
          </a:r>
        </a:p>
        <a:p xmlns:a="http://schemas.openxmlformats.org/drawingml/2006/main">
          <a:pPr algn="ctr"/>
          <a:r>
            <a:rPr lang="es-CO" sz="1000" b="0" i="1" baseline="0"/>
            <a:t>Ene-Dic</a:t>
          </a:r>
          <a:r>
            <a:rPr lang="es-CO" sz="1000" b="0" i="1"/>
            <a:t>2012=</a:t>
          </a:r>
        </a:p>
        <a:p xmlns:a="http://schemas.openxmlformats.org/drawingml/2006/main">
          <a:pPr algn="ctr"/>
          <a:r>
            <a:rPr lang="es-CO" sz="1000" b="0" i="1"/>
            <a:t>-192´822.415</a:t>
          </a:r>
        </a:p>
      </cdr:txBody>
    </cdr:sp>
  </cdr:relSizeAnchor>
  <cdr:relSizeAnchor xmlns:cdr="http://schemas.openxmlformats.org/drawingml/2006/chartDrawing">
    <cdr:from>
      <cdr:x>0.29315</cdr:x>
      <cdr:y>0.17915</cdr:y>
    </cdr:from>
    <cdr:to>
      <cdr:x>0.43923</cdr:x>
      <cdr:y>0.30749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2038346" y="667204"/>
          <a:ext cx="1015731" cy="4779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 baseline="0"/>
            <a:t>Con el mundo</a:t>
          </a:r>
        </a:p>
        <a:p xmlns:a="http://schemas.openxmlformats.org/drawingml/2006/main">
          <a:pPr algn="ctr"/>
          <a:r>
            <a:rPr lang="es-CO" sz="1000" b="0" i="1" baseline="0"/>
            <a:t>Ene-Dic2012</a:t>
          </a:r>
          <a:r>
            <a:rPr lang="es-CO" sz="1000" b="0" i="1"/>
            <a:t>=</a:t>
          </a:r>
        </a:p>
        <a:p xmlns:a="http://schemas.openxmlformats.org/drawingml/2006/main">
          <a:pPr algn="ctr"/>
          <a:r>
            <a:rPr lang="es-CO" sz="1000" b="0" i="1"/>
            <a:t>518´598419</a:t>
          </a:r>
        </a:p>
      </cdr:txBody>
    </cdr:sp>
  </cdr:relSizeAnchor>
  <cdr:relSizeAnchor xmlns:cdr="http://schemas.openxmlformats.org/drawingml/2006/chartDrawing">
    <cdr:from>
      <cdr:x>0.46165</cdr:x>
      <cdr:y>0.26098</cdr:y>
    </cdr:from>
    <cdr:to>
      <cdr:x>0.80549</cdr:x>
      <cdr:y>0.31969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3260912" y="991814"/>
          <a:ext cx="2428771" cy="2231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2013/-2012 = 10%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0.80822</cdr:x>
      <cdr:y>0.17635</cdr:y>
    </cdr:from>
    <cdr:to>
      <cdr:x>0.95196</cdr:x>
      <cdr:y>0.29935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5619779" y="656767"/>
          <a:ext cx="999461" cy="4580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 baseline="0"/>
            <a:t>Con el mundo</a:t>
          </a:r>
        </a:p>
        <a:p xmlns:a="http://schemas.openxmlformats.org/drawingml/2006/main">
          <a:pPr algn="ctr"/>
          <a:r>
            <a:rPr lang="es-CO" sz="1000" b="0" i="1" baseline="0"/>
            <a:t>Ene-Dic</a:t>
          </a:r>
          <a:r>
            <a:rPr lang="es-CO" sz="1000" b="0" i="1"/>
            <a:t>2013=</a:t>
          </a:r>
        </a:p>
        <a:p xmlns:a="http://schemas.openxmlformats.org/drawingml/2006/main">
          <a:pPr algn="ctr"/>
          <a:r>
            <a:rPr lang="es-CO" sz="1000" b="0" i="1"/>
            <a:t>572´831.648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0.02083</cdr:y>
    </cdr:from>
    <cdr:to>
      <cdr:x>0.99445</cdr:x>
      <cdr:y>0.21875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7141"/>
          <a:ext cx="6829424" cy="5429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Exportaciones colombianas</a:t>
          </a:r>
          <a:r>
            <a:rPr lang="es-CO" sz="1600" b="1" baseline="0">
              <a:latin typeface="Calibri"/>
              <a:ea typeface="+mn-ea"/>
              <a:cs typeface="+mn-cs"/>
            </a:rPr>
            <a:t> a</a:t>
          </a:r>
          <a:r>
            <a:rPr lang="es-CO" sz="1600" b="1">
              <a:latin typeface="Calibri"/>
              <a:ea typeface="+mn-ea"/>
              <a:cs typeface="+mn-cs"/>
            </a:rPr>
            <a:t> Canadá</a:t>
          </a: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2012-2013(Julio)</a:t>
          </a:r>
          <a:endParaRPr lang="es-CO" sz="1300"/>
        </a:p>
      </cdr:txBody>
    </cdr:sp>
  </cdr:relSizeAnchor>
  <cdr:relSizeAnchor xmlns:cdr="http://schemas.openxmlformats.org/drawingml/2006/chartDrawing">
    <cdr:from>
      <cdr:x>1.5883E-7</cdr:x>
      <cdr:y>0.36111</cdr:y>
    </cdr:from>
    <cdr:to>
      <cdr:x>0.02874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42891" y="1233489"/>
          <a:ext cx="666762" cy="180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0.97586</cdr:x>
      <cdr:y>0.24305</cdr:y>
    </cdr:from>
    <cdr:to>
      <cdr:x>0.97634</cdr:x>
      <cdr:y>0.83334</cdr:y>
    </cdr:to>
    <cdr:sp macro="" textlink="">
      <cdr:nvSpPr>
        <cdr:cNvPr id="13" name="12 Conector recto"/>
        <cdr:cNvSpPr/>
      </cdr:nvSpPr>
      <cdr:spPr>
        <a:xfrm xmlns:a="http://schemas.openxmlformats.org/drawingml/2006/main" flipH="1" flipV="1">
          <a:off x="6232374" y="781413"/>
          <a:ext cx="3066" cy="189779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0.32049</cdr:x>
      <cdr:y>0.7118</cdr:y>
    </cdr:from>
    <cdr:to>
      <cdr:x>0.46826</cdr:x>
      <cdr:y>0.82292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219289" y="1952610"/>
          <a:ext cx="1023260" cy="3048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466'977.694</a:t>
          </a:r>
        </a:p>
      </cdr:txBody>
    </cdr:sp>
  </cdr:relSizeAnchor>
  <cdr:relSizeAnchor xmlns:cdr="http://schemas.openxmlformats.org/drawingml/2006/chartDrawing">
    <cdr:from>
      <cdr:x>0.48359</cdr:x>
      <cdr:y>0.22971</cdr:y>
    </cdr:from>
    <cdr:to>
      <cdr:x>0.78934</cdr:x>
      <cdr:y>0.35562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088483" y="738528"/>
          <a:ext cx="1952625" cy="4048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2013/2012 = -16%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0.82806</cdr:x>
      <cdr:y>0.72222</cdr:y>
    </cdr:from>
    <cdr:to>
      <cdr:x>0.97583</cdr:x>
      <cdr:y>0.83334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734050" y="1981200"/>
          <a:ext cx="1023260" cy="3048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Año2013</a:t>
          </a:r>
        </a:p>
        <a:p xmlns:a="http://schemas.openxmlformats.org/drawingml/2006/main">
          <a:pPr algn="ctr"/>
          <a:r>
            <a:rPr lang="es-CO" sz="1000" b="0" i="1"/>
            <a:t>390´152.006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257173</xdr:colOff>
      <xdr:row>23</xdr:row>
      <xdr:rowOff>57150</xdr:rowOff>
    </xdr:from>
    <xdr:to>
      <xdr:col>4</xdr:col>
      <xdr:colOff>190499</xdr:colOff>
      <xdr:row>40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0.02083</cdr:y>
    </cdr:from>
    <cdr:to>
      <cdr:x>0.98743</cdr:x>
      <cdr:y>0.22569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7141"/>
          <a:ext cx="6734176" cy="5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Importaciones colombianas</a:t>
          </a:r>
          <a:r>
            <a:rPr lang="es-CO" sz="1600" b="1" baseline="0">
              <a:latin typeface="Calibri"/>
              <a:ea typeface="+mn-ea"/>
              <a:cs typeface="+mn-cs"/>
            </a:rPr>
            <a:t> d</a:t>
          </a:r>
          <a:r>
            <a:rPr lang="es-CO" sz="1600" b="1">
              <a:latin typeface="Calibri"/>
              <a:ea typeface="+mn-ea"/>
              <a:cs typeface="+mn-cs"/>
            </a:rPr>
            <a:t>e Canadá</a:t>
          </a: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2012-2013(Julio)</a:t>
          </a:r>
          <a:endParaRPr lang="es-CO" sz="1300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0.21365</cdr:x>
      <cdr:y>0.23611</cdr:y>
    </cdr:from>
    <cdr:to>
      <cdr:x>0.39633</cdr:x>
      <cdr:y>0.3507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1480845" y="660961"/>
          <a:ext cx="1266207" cy="3207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 2012</a:t>
          </a:r>
        </a:p>
        <a:p xmlns:a="http://schemas.openxmlformats.org/drawingml/2006/main">
          <a:pPr algn="ctr"/>
          <a:r>
            <a:rPr lang="es-CO" sz="1000" b="0" i="1"/>
            <a:t>1.232'704.254</a:t>
          </a:r>
        </a:p>
      </cdr:txBody>
    </cdr:sp>
  </cdr:relSizeAnchor>
  <cdr:relSizeAnchor xmlns:cdr="http://schemas.openxmlformats.org/drawingml/2006/chartDrawing">
    <cdr:from>
      <cdr:x>0.97241</cdr:x>
      <cdr:y>0.2257</cdr:y>
    </cdr:from>
    <cdr:to>
      <cdr:x>0.97296</cdr:x>
      <cdr:y>0.81598</cdr:y>
    </cdr:to>
    <cdr:sp macro="" textlink="">
      <cdr:nvSpPr>
        <cdr:cNvPr id="16" name="1 Conector recto"/>
        <cdr:cNvSpPr/>
      </cdr:nvSpPr>
      <cdr:spPr>
        <a:xfrm xmlns:a="http://schemas.openxmlformats.org/drawingml/2006/main" flipH="1" flipV="1">
          <a:off x="6748050" y="606958"/>
          <a:ext cx="3817" cy="15873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0.4441</cdr:x>
      <cdr:y>0.69791</cdr:y>
    </cdr:from>
    <cdr:to>
      <cdr:x>0.81806</cdr:x>
      <cdr:y>0.76389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81830" y="1876832"/>
          <a:ext cx="2595092" cy="1774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200" b="0" i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Variación</a:t>
          </a:r>
          <a:r>
            <a:rPr lang="es-CO" sz="1200" b="0" i="1" baseline="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  2013/2012 = -11%</a:t>
          </a:r>
          <a:endParaRPr lang="es-CO" sz="1200" b="0" i="1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0.79648</cdr:x>
      <cdr:y>0.22221</cdr:y>
    </cdr:from>
    <cdr:to>
      <cdr:x>0.97916</cdr:x>
      <cdr:y>0.3368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5520612" y="622041"/>
          <a:ext cx="1266207" cy="3207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Año 2013</a:t>
          </a:r>
        </a:p>
        <a:p xmlns:a="http://schemas.openxmlformats.org/drawingml/2006/main">
          <a:pPr algn="ctr"/>
          <a:r>
            <a:rPr lang="es-CO" sz="1000" b="0" i="1"/>
            <a:t>1.005´370.330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66674</xdr:rowOff>
    </xdr:from>
    <xdr:to>
      <xdr:col>13</xdr:col>
      <xdr:colOff>771525</xdr:colOff>
      <xdr:row>31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</cdr:x>
      <cdr:y>0.01079</cdr:y>
    </cdr:from>
    <cdr:to>
      <cdr:x>0.98936</cdr:x>
      <cdr:y>0.1525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4756" y="41110"/>
          <a:ext cx="7867670" cy="539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/>
            <a:t>Balanza comercial colombiana</a:t>
          </a:r>
        </a:p>
        <a:p xmlns:a="http://schemas.openxmlformats.org/drawingml/2006/main">
          <a:pPr algn="ctr"/>
          <a:r>
            <a:rPr lang="es-CO" sz="1300" b="1"/>
            <a:t>Serie mensual</a:t>
          </a:r>
          <a:r>
            <a:rPr lang="es-CO" sz="1300" b="1" baseline="0"/>
            <a:t> </a:t>
          </a:r>
          <a:r>
            <a:rPr lang="es-CO" sz="1300" b="1"/>
            <a:t>2012-2013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0.95236</cdr:x>
      <cdr:y>0.1575</cdr:y>
    </cdr:from>
    <cdr:to>
      <cdr:x>0.95305</cdr:x>
      <cdr:y>0.54676</cdr:y>
    </cdr:to>
    <cdr:sp macro="" textlink="">
      <cdr:nvSpPr>
        <cdr:cNvPr id="24" name="1 Conector recto"/>
        <cdr:cNvSpPr/>
      </cdr:nvSpPr>
      <cdr:spPr>
        <a:xfrm xmlns:a="http://schemas.openxmlformats.org/drawingml/2006/main" flipH="1" flipV="1">
          <a:off x="7728660" y="625578"/>
          <a:ext cx="5599" cy="15461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0.64202</cdr:x>
      <cdr:y>0.64508</cdr:y>
    </cdr:from>
    <cdr:to>
      <cdr:x>0.64252</cdr:x>
      <cdr:y>0.90301</cdr:y>
    </cdr:to>
    <cdr:sp macro="" textlink="">
      <cdr:nvSpPr>
        <cdr:cNvPr id="28" name="27 Conector recto"/>
        <cdr:cNvSpPr/>
      </cdr:nvSpPr>
      <cdr:spPr>
        <a:xfrm xmlns:a="http://schemas.openxmlformats.org/drawingml/2006/main">
          <a:off x="5210194" y="2562218"/>
          <a:ext cx="4057" cy="102447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0.35697</cdr:x>
      <cdr:y>0.1625</cdr:y>
    </cdr:from>
    <cdr:to>
      <cdr:x>0.48818</cdr:x>
      <cdr:y>0.275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2876550" y="619125"/>
          <a:ext cx="1057291" cy="4286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el mundo </a:t>
          </a:r>
        </a:p>
        <a:p xmlns:a="http://schemas.openxmlformats.org/drawingml/2006/main">
          <a:pPr algn="ctr"/>
          <a:r>
            <a:rPr lang="es-CO" sz="1000" b="0" i="1"/>
            <a:t>2012 </a:t>
          </a:r>
        </a:p>
        <a:p xmlns:a="http://schemas.openxmlformats.org/drawingml/2006/main">
          <a:pPr algn="ctr"/>
          <a:r>
            <a:rPr lang="es-CO" sz="1000" b="0" i="1"/>
            <a:t>1.492'731.834</a:t>
          </a:r>
        </a:p>
      </cdr:txBody>
    </cdr:sp>
  </cdr:relSizeAnchor>
  <cdr:relSizeAnchor xmlns:cdr="http://schemas.openxmlformats.org/drawingml/2006/chartDrawing">
    <cdr:from>
      <cdr:x>0.46244</cdr:x>
      <cdr:y>0.2875</cdr:y>
    </cdr:from>
    <cdr:to>
      <cdr:x>0.81206</cdr:x>
      <cdr:y>0.33813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752852" y="1141928"/>
          <a:ext cx="2837260" cy="20109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2013/2012 = -139%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0.80496</cdr:x>
      <cdr:y>0.15588</cdr:y>
    </cdr:from>
    <cdr:to>
      <cdr:x>0.94208</cdr:x>
      <cdr:y>0.27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6532493" y="619126"/>
          <a:ext cx="1112770" cy="4532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el mundo</a:t>
          </a:r>
        </a:p>
        <a:p xmlns:a="http://schemas.openxmlformats.org/drawingml/2006/main">
          <a:pPr algn="ctr"/>
          <a:r>
            <a:rPr lang="es-CO" sz="1000" b="0" i="1"/>
            <a:t>2013 </a:t>
          </a:r>
        </a:p>
        <a:p xmlns:a="http://schemas.openxmlformats.org/drawingml/2006/main">
          <a:pPr algn="ctr"/>
          <a:r>
            <a:rPr lang="es-CO" sz="1000" b="0" i="1"/>
            <a:t>-</a:t>
          </a:r>
          <a:r>
            <a:rPr lang="es-CO" sz="1050" b="0" i="1"/>
            <a:t>577</a:t>
          </a:r>
          <a:r>
            <a:rPr lang="es-CO" sz="1050" b="0" i="1">
              <a:solidFill>
                <a:schemeClr val="tx1"/>
              </a:solidFill>
              <a:latin typeface="+mn-lt"/>
              <a:ea typeface="+mn-ea"/>
              <a:cs typeface="+mn-cs"/>
            </a:rPr>
            <a:t>'460.704</a:t>
          </a:r>
          <a:endParaRPr lang="es-CO" sz="1050" b="0" i="1"/>
        </a:p>
      </cdr:txBody>
    </cdr:sp>
  </cdr:relSizeAnchor>
  <cdr:relSizeAnchor xmlns:cdr="http://schemas.openxmlformats.org/drawingml/2006/chartDrawing">
    <cdr:from>
      <cdr:x>0.42958</cdr:x>
      <cdr:y>0.7482</cdr:y>
    </cdr:from>
    <cdr:to>
      <cdr:x>0.55516</cdr:x>
      <cdr:y>0.8626</cdr:y>
    </cdr:to>
    <cdr:sp macro="" textlink="">
      <cdr:nvSpPr>
        <cdr:cNvPr id="17" name="2 CuadroTexto"/>
        <cdr:cNvSpPr txBox="1"/>
      </cdr:nvSpPr>
      <cdr:spPr>
        <a:xfrm xmlns:a="http://schemas.openxmlformats.org/drawingml/2006/main">
          <a:off x="3486151" y="2971795"/>
          <a:ext cx="1019140" cy="4543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Canadá</a:t>
          </a:r>
          <a:endParaRPr lang="es-CO" sz="1000" b="0" i="1" baseline="0"/>
        </a:p>
        <a:p xmlns:a="http://schemas.openxmlformats.org/drawingml/2006/main">
          <a:pPr algn="ctr"/>
          <a:r>
            <a:rPr lang="es-CO" sz="1000" b="0" i="1"/>
            <a:t>Ene-Jul2012 =</a:t>
          </a:r>
        </a:p>
        <a:p xmlns:a="http://schemas.openxmlformats.org/drawingml/2006/main">
          <a:pPr algn="ctr"/>
          <a:r>
            <a:rPr lang="es-CO" sz="1000" b="0" i="1"/>
            <a:t>-665'726.560</a:t>
          </a:r>
        </a:p>
      </cdr:txBody>
    </cdr:sp>
  </cdr:relSizeAnchor>
  <cdr:relSizeAnchor xmlns:cdr="http://schemas.openxmlformats.org/drawingml/2006/chartDrawing">
    <cdr:from>
      <cdr:x>0.80164</cdr:x>
      <cdr:y>0.7506</cdr:y>
    </cdr:from>
    <cdr:to>
      <cdr:x>0.92254</cdr:x>
      <cdr:y>0.8675</cdr:y>
    </cdr:to>
    <cdr:sp macro="" textlink="">
      <cdr:nvSpPr>
        <cdr:cNvPr id="18" name="2 CuadroTexto"/>
        <cdr:cNvSpPr txBox="1"/>
      </cdr:nvSpPr>
      <cdr:spPr>
        <a:xfrm xmlns:a="http://schemas.openxmlformats.org/drawingml/2006/main">
          <a:off x="6505577" y="2981328"/>
          <a:ext cx="981074" cy="4643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Con Canadá</a:t>
          </a:r>
        </a:p>
        <a:p xmlns:a="http://schemas.openxmlformats.org/drawingml/2006/main">
          <a:pPr algn="ctr"/>
          <a:r>
            <a:rPr lang="es-CO" sz="1000" b="0" i="1"/>
            <a:t>2013 </a:t>
          </a:r>
        </a:p>
        <a:p xmlns:a="http://schemas.openxmlformats.org/drawingml/2006/main">
          <a:pPr algn="ctr"/>
          <a:r>
            <a:rPr lang="es-CO" sz="1000" b="0" i="1"/>
            <a:t>-615'218.324</a:t>
          </a:r>
        </a:p>
      </cdr:txBody>
    </cdr:sp>
  </cdr:relSizeAnchor>
  <cdr:relSizeAnchor xmlns:cdr="http://schemas.openxmlformats.org/drawingml/2006/chartDrawing">
    <cdr:from>
      <cdr:x>0.48826</cdr:x>
      <cdr:y>0.8777</cdr:y>
    </cdr:from>
    <cdr:to>
      <cdr:x>0.84512</cdr:x>
      <cdr:y>0.9275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3962402" y="3486152"/>
          <a:ext cx="2896002" cy="1978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Ene-Jul2013/Ene-Jul2012 = -8%</a:t>
          </a:r>
          <a:endParaRPr lang="es-CO" sz="1000" b="0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29</xdr:row>
      <xdr:rowOff>57149</xdr:rowOff>
    </xdr:from>
    <xdr:to>
      <xdr:col>5</xdr:col>
      <xdr:colOff>228600</xdr:colOff>
      <xdr:row>47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0.02465</cdr:y>
    </cdr:from>
    <cdr:to>
      <cdr:x>0.99444</cdr:x>
      <cdr:y>0.19808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73489"/>
          <a:ext cx="6819899" cy="5170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CO" sz="1600" b="1">
              <a:latin typeface="Calibri"/>
              <a:ea typeface="+mn-ea"/>
              <a:cs typeface="+mn-cs"/>
            </a:rPr>
            <a:t>Exportaciones agropecuarias colombianas</a:t>
          </a:r>
          <a:r>
            <a:rPr lang="es-CO" sz="1600" b="1" baseline="0">
              <a:latin typeface="Calibri"/>
              <a:ea typeface="+mn-ea"/>
              <a:cs typeface="+mn-cs"/>
            </a:rPr>
            <a:t> a</a:t>
          </a:r>
          <a:r>
            <a:rPr lang="es-CO" sz="1600" b="1">
              <a:latin typeface="Calibri"/>
              <a:ea typeface="+mn-ea"/>
              <a:cs typeface="+mn-cs"/>
            </a:rPr>
            <a:t> Canadá</a:t>
          </a:r>
        </a:p>
        <a:p xmlns:a="http://schemas.openxmlformats.org/drawingml/2006/main">
          <a:pPr algn="ctr"/>
          <a:r>
            <a:rPr lang="es-CO" sz="1300" b="1">
              <a:latin typeface="Calibri"/>
              <a:ea typeface="+mn-ea"/>
              <a:cs typeface="+mn-cs"/>
            </a:rPr>
            <a:t>Serie mensual </a:t>
          </a:r>
          <a:r>
            <a:rPr lang="es-CO" sz="1300" b="1" baseline="0">
              <a:latin typeface="Calibri"/>
              <a:ea typeface="+mn-ea"/>
              <a:cs typeface="+mn-cs"/>
            </a:rPr>
            <a:t> </a:t>
          </a:r>
          <a:r>
            <a:rPr lang="es-CO" sz="1300" b="1">
              <a:latin typeface="Calibri"/>
              <a:ea typeface="+mn-ea"/>
              <a:cs typeface="+mn-cs"/>
            </a:rPr>
            <a:t>2012-2013</a:t>
          </a:r>
          <a:endParaRPr lang="es-CO" sz="1300"/>
        </a:p>
      </cdr:txBody>
    </cdr:sp>
  </cdr:relSizeAnchor>
  <cdr:relSizeAnchor xmlns:cdr="http://schemas.openxmlformats.org/drawingml/2006/chartDrawing">
    <cdr:from>
      <cdr:x>0</cdr:x>
      <cdr:y>0.3318</cdr:y>
    </cdr:from>
    <cdr:to>
      <cdr:x>0.04173</cdr:x>
      <cdr:y>0.57486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67971" y="1065521"/>
          <a:ext cx="657502" cy="321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0.96286</cdr:x>
      <cdr:y>0.1917</cdr:y>
    </cdr:from>
    <cdr:to>
      <cdr:x>0.9629</cdr:x>
      <cdr:y>0.8266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6850896" y="571520"/>
          <a:ext cx="284" cy="189284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0.41408</cdr:x>
      <cdr:y>0.75399</cdr:y>
    </cdr:from>
    <cdr:to>
      <cdr:x>0.74967</cdr:x>
      <cdr:y>0.8147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2946244" y="2247890"/>
          <a:ext cx="2387781" cy="1809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0" i="1" baseline="0">
              <a:solidFill>
                <a:sysClr val="windowText" lastClr="000000"/>
              </a:solidFill>
              <a:latin typeface="Calibri"/>
            </a:rPr>
            <a:t> 2013/2012 = -7%</a:t>
          </a:r>
          <a:endParaRPr lang="es-CO" sz="1000" b="0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0.34326</cdr:x>
      <cdr:y>0.23962</cdr:y>
    </cdr:from>
    <cdr:to>
      <cdr:x>0.48771</cdr:x>
      <cdr:y>0.34482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442321" y="714380"/>
          <a:ext cx="1027787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0" i="1"/>
            <a:t>Año2012</a:t>
          </a:r>
        </a:p>
        <a:p xmlns:a="http://schemas.openxmlformats.org/drawingml/2006/main">
          <a:pPr algn="ctr"/>
          <a:r>
            <a:rPr lang="es-CO" sz="1000" b="0" i="1"/>
            <a:t>203'827.627</a:t>
          </a:r>
        </a:p>
      </cdr:txBody>
    </cdr:sp>
  </cdr:relSizeAnchor>
  <cdr:relSizeAnchor xmlns:cdr="http://schemas.openxmlformats.org/drawingml/2006/chartDrawing">
    <cdr:from>
      <cdr:x>0.72289</cdr:x>
      <cdr:y>0.2492</cdr:y>
    </cdr:from>
    <cdr:to>
      <cdr:x>0.86734</cdr:x>
      <cdr:y>0.3544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5143500" y="742950"/>
          <a:ext cx="1027787" cy="313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0" i="1"/>
            <a:t>Año2013 188´757.673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609601</xdr:colOff>
      <xdr:row>29</xdr:row>
      <xdr:rowOff>28574</xdr:rowOff>
    </xdr:from>
    <xdr:to>
      <xdr:col>5</xdr:col>
      <xdr:colOff>47626</xdr:colOff>
      <xdr:row>46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opLeftCell="Q1" zoomScale="80" zoomScaleNormal="80" workbookViewId="0">
      <selection activeCell="Z20" sqref="Z20:AA20"/>
    </sheetView>
  </sheetViews>
  <sheetFormatPr baseColWidth="10" defaultRowHeight="12.75"/>
  <cols>
    <col min="1" max="1" width="11.5703125" style="2" customWidth="1"/>
    <col min="2" max="2" width="79.7109375" style="2" bestFit="1" customWidth="1"/>
    <col min="3" max="4" width="11.85546875" style="3" bestFit="1" customWidth="1"/>
    <col min="5" max="5" width="11" style="3" bestFit="1" customWidth="1"/>
    <col min="6" max="6" width="12.7109375" style="3" bestFit="1" customWidth="1"/>
    <col min="7" max="9" width="10.85546875" style="3" bestFit="1" customWidth="1"/>
    <col min="10" max="10" width="12.85546875" style="3" customWidth="1"/>
    <col min="11" max="11" width="15.140625" style="3" customWidth="1"/>
    <col min="12" max="12" width="13.7109375" style="3" customWidth="1"/>
    <col min="13" max="13" width="13.42578125" style="3" customWidth="1"/>
    <col min="14" max="14" width="15.85546875" style="3" customWidth="1"/>
    <col min="15" max="15" width="14" style="4" customWidth="1"/>
    <col min="16" max="16" width="15.5703125" style="3" customWidth="1"/>
    <col min="17" max="17" width="14.5703125" style="3" customWidth="1"/>
    <col min="18" max="18" width="12.85546875" style="3" customWidth="1"/>
    <col min="19" max="19" width="13.5703125" style="3" customWidth="1"/>
    <col min="20" max="20" width="12.140625" style="3" customWidth="1"/>
    <col min="21" max="21" width="12.7109375" style="3" customWidth="1"/>
    <col min="22" max="22" width="12.85546875" style="3" customWidth="1"/>
    <col min="23" max="23" width="14.5703125" style="3" customWidth="1"/>
    <col min="24" max="24" width="14.28515625" style="3" customWidth="1"/>
    <col min="25" max="25" width="12.7109375" style="3" customWidth="1"/>
    <col min="26" max="26" width="13.28515625" style="3" customWidth="1"/>
    <col min="27" max="27" width="12.85546875" style="3" customWidth="1"/>
    <col min="28" max="28" width="15.42578125" style="20" customWidth="1"/>
    <col min="29" max="29" width="11.7109375" style="2" bestFit="1" customWidth="1"/>
    <col min="30" max="16384" width="11.42578125" style="2"/>
  </cols>
  <sheetData>
    <row r="1" spans="1:29" s="72" customFormat="1">
      <c r="A1" s="68" t="s">
        <v>85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1"/>
    </row>
    <row r="2" spans="1:29">
      <c r="A2" s="5" t="s">
        <v>0</v>
      </c>
      <c r="C2" s="128">
        <v>2012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8">
        <v>2013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30"/>
    </row>
    <row r="3" spans="1:29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9" t="s">
        <v>11</v>
      </c>
      <c r="Z3" s="9" t="s">
        <v>12</v>
      </c>
      <c r="AA3" s="9" t="s">
        <v>13</v>
      </c>
      <c r="AB3" s="10" t="s">
        <v>14</v>
      </c>
    </row>
    <row r="4" spans="1:29">
      <c r="A4" s="53" t="s">
        <v>78</v>
      </c>
      <c r="B4" s="15" t="s">
        <v>66</v>
      </c>
      <c r="C4" s="21">
        <v>12393919.32</v>
      </c>
      <c r="D4" s="22">
        <v>8769052.1699999999</v>
      </c>
      <c r="E4" s="22">
        <v>21429822.48</v>
      </c>
      <c r="F4" s="22">
        <v>11382204.939999999</v>
      </c>
      <c r="G4" s="22">
        <v>10758540.630000001</v>
      </c>
      <c r="H4" s="22">
        <v>12777487.949999999</v>
      </c>
      <c r="I4" s="22">
        <v>9460415.0299999993</v>
      </c>
      <c r="J4" s="22">
        <v>11664919.189999999</v>
      </c>
      <c r="K4" s="22">
        <v>11866560.029999999</v>
      </c>
      <c r="L4" s="22">
        <v>11976368.140000001</v>
      </c>
      <c r="M4" s="22">
        <v>9917588.5099999998</v>
      </c>
      <c r="N4" s="22">
        <v>12473931.939999999</v>
      </c>
      <c r="O4" s="23">
        <v>144870810.33000001</v>
      </c>
      <c r="P4" s="21">
        <v>12460884.33</v>
      </c>
      <c r="Q4" s="22">
        <v>9369740.0099999998</v>
      </c>
      <c r="R4" s="22">
        <v>6912235.2299999995</v>
      </c>
      <c r="S4" s="22">
        <v>11261664.689999998</v>
      </c>
      <c r="T4" s="22">
        <v>12470481.219999997</v>
      </c>
      <c r="U4" s="22">
        <v>11345856.460000001</v>
      </c>
      <c r="V4" s="22">
        <v>9432958.1100000013</v>
      </c>
      <c r="W4" s="22">
        <v>10415991</v>
      </c>
      <c r="X4" s="98">
        <v>8273049.75</v>
      </c>
      <c r="Y4" s="98">
        <v>8921013.8100000005</v>
      </c>
      <c r="Z4" s="98">
        <v>8636635.1400000006</v>
      </c>
      <c r="AA4" s="98">
        <v>12575987.48</v>
      </c>
      <c r="AB4" s="23">
        <v>122076497</v>
      </c>
      <c r="AC4" s="3"/>
    </row>
    <row r="5" spans="1:29">
      <c r="A5" s="52">
        <v>2701120010</v>
      </c>
      <c r="B5" s="16" t="s">
        <v>67</v>
      </c>
      <c r="C5" s="24">
        <v>10725165.59</v>
      </c>
      <c r="D5" s="25">
        <v>5887656.7999999998</v>
      </c>
      <c r="E5" s="25">
        <v>24164952.91</v>
      </c>
      <c r="F5" s="25">
        <v>0</v>
      </c>
      <c r="G5" s="25">
        <v>0</v>
      </c>
      <c r="H5" s="25">
        <v>0</v>
      </c>
      <c r="I5" s="25">
        <v>4475526</v>
      </c>
      <c r="J5" s="25">
        <v>12367392.4</v>
      </c>
      <c r="K5" s="25">
        <v>4632918.28</v>
      </c>
      <c r="L5" s="25">
        <v>16331575.1</v>
      </c>
      <c r="M5" s="25">
        <v>11579102.27</v>
      </c>
      <c r="N5" s="25">
        <v>10150088.23</v>
      </c>
      <c r="O5" s="26">
        <v>100314377.58</v>
      </c>
      <c r="P5" s="24">
        <v>11137534.359999999</v>
      </c>
      <c r="Q5" s="25">
        <v>0</v>
      </c>
      <c r="R5" s="25">
        <v>0</v>
      </c>
      <c r="S5" s="25">
        <v>4338440.5999999996</v>
      </c>
      <c r="T5" s="25">
        <v>0</v>
      </c>
      <c r="U5" s="25">
        <v>10445062.219999999</v>
      </c>
      <c r="V5" s="25">
        <v>7300161</v>
      </c>
      <c r="W5" s="25">
        <v>5931520</v>
      </c>
      <c r="X5" s="111">
        <v>7369278.7000000002</v>
      </c>
      <c r="Y5" s="111">
        <v>10644755.800000001</v>
      </c>
      <c r="Z5" s="111">
        <v>10007504.49</v>
      </c>
      <c r="AA5" s="96">
        <v>35080528.899999999</v>
      </c>
      <c r="AB5" s="26">
        <v>102254786</v>
      </c>
      <c r="AC5" s="3"/>
    </row>
    <row r="6" spans="1:29">
      <c r="A6" s="36" t="s">
        <v>79</v>
      </c>
      <c r="B6" s="17" t="s">
        <v>68</v>
      </c>
      <c r="C6" s="27">
        <v>472159.3</v>
      </c>
      <c r="D6" s="28">
        <v>1042865.21</v>
      </c>
      <c r="E6" s="28">
        <v>985045.56</v>
      </c>
      <c r="F6" s="28">
        <v>1143260.52</v>
      </c>
      <c r="G6" s="28">
        <v>981034.44</v>
      </c>
      <c r="H6" s="28">
        <v>940475.9</v>
      </c>
      <c r="I6" s="28">
        <v>935215.32</v>
      </c>
      <c r="J6" s="28">
        <v>574716.61</v>
      </c>
      <c r="K6" s="28">
        <v>625436.39</v>
      </c>
      <c r="L6" s="28">
        <v>695750.68</v>
      </c>
      <c r="M6" s="28">
        <v>665493.27</v>
      </c>
      <c r="N6" s="28">
        <v>545601.99</v>
      </c>
      <c r="O6" s="29">
        <v>9607055.1900000013</v>
      </c>
      <c r="P6" s="27">
        <v>616603.69000000006</v>
      </c>
      <c r="Q6" s="28">
        <v>697858.39999999991</v>
      </c>
      <c r="R6" s="28">
        <v>1133211.4100000001</v>
      </c>
      <c r="S6" s="28">
        <v>1527068.33</v>
      </c>
      <c r="T6" s="28">
        <v>1004500.42</v>
      </c>
      <c r="U6" s="28">
        <v>783868.37</v>
      </c>
      <c r="V6" s="28">
        <v>870400.33</v>
      </c>
      <c r="W6" s="28">
        <v>592004</v>
      </c>
      <c r="X6" s="99">
        <v>622271.24</v>
      </c>
      <c r="Y6" s="99">
        <v>589891.34</v>
      </c>
      <c r="Z6" s="99">
        <v>669872.01</v>
      </c>
      <c r="AA6" s="99">
        <v>402185.09</v>
      </c>
      <c r="AB6" s="29">
        <v>9509735</v>
      </c>
      <c r="AC6" s="3"/>
    </row>
    <row r="7" spans="1:29">
      <c r="A7" s="52" t="s">
        <v>80</v>
      </c>
      <c r="B7" s="16" t="s">
        <v>69</v>
      </c>
      <c r="C7" s="24">
        <v>473522.53</v>
      </c>
      <c r="D7" s="25">
        <v>452644.65</v>
      </c>
      <c r="E7" s="25">
        <v>464395.93</v>
      </c>
      <c r="F7" s="25">
        <v>801697.04</v>
      </c>
      <c r="G7" s="25">
        <v>961737.74</v>
      </c>
      <c r="H7" s="25">
        <v>364705.22</v>
      </c>
      <c r="I7" s="25">
        <v>1160380.3600000001</v>
      </c>
      <c r="J7" s="25">
        <v>657484.04</v>
      </c>
      <c r="K7" s="25">
        <v>743205.51</v>
      </c>
      <c r="L7" s="25">
        <v>613964.66</v>
      </c>
      <c r="M7" s="25">
        <v>1277718.29</v>
      </c>
      <c r="N7" s="25">
        <v>321673.11</v>
      </c>
      <c r="O7" s="26">
        <v>8293129.080000001</v>
      </c>
      <c r="P7" s="24">
        <v>696963.59</v>
      </c>
      <c r="Q7" s="25">
        <v>455548.08000000007</v>
      </c>
      <c r="R7" s="25">
        <v>467253.25999999989</v>
      </c>
      <c r="S7" s="25">
        <v>784139.54000000015</v>
      </c>
      <c r="T7" s="25">
        <v>1025683.6999999998</v>
      </c>
      <c r="U7" s="25">
        <v>591045.86</v>
      </c>
      <c r="V7" s="25">
        <v>718232.43</v>
      </c>
      <c r="W7" s="25">
        <v>617657</v>
      </c>
      <c r="X7" s="111">
        <v>708069.58</v>
      </c>
      <c r="Y7" s="111">
        <v>587651.68999999994</v>
      </c>
      <c r="Z7" s="111">
        <v>564523.84</v>
      </c>
      <c r="AA7" s="111">
        <v>620773.14</v>
      </c>
      <c r="AB7" s="26">
        <v>7837542</v>
      </c>
      <c r="AC7" s="3"/>
    </row>
    <row r="8" spans="1:29">
      <c r="A8" s="36" t="s">
        <v>81</v>
      </c>
      <c r="B8" s="17" t="s">
        <v>70</v>
      </c>
      <c r="C8" s="27">
        <v>504768.94</v>
      </c>
      <c r="D8" s="28">
        <v>524428.02</v>
      </c>
      <c r="E8" s="28">
        <v>488996.1</v>
      </c>
      <c r="F8" s="28">
        <v>391825.25</v>
      </c>
      <c r="G8" s="28">
        <v>706311.14</v>
      </c>
      <c r="H8" s="28">
        <v>464882.3</v>
      </c>
      <c r="I8" s="28">
        <v>409335.85</v>
      </c>
      <c r="J8" s="28">
        <v>566346.52</v>
      </c>
      <c r="K8" s="28">
        <v>379632.92</v>
      </c>
      <c r="L8" s="28">
        <v>420256.73</v>
      </c>
      <c r="M8" s="28">
        <v>399484.34</v>
      </c>
      <c r="N8" s="28">
        <v>316370.28000000003</v>
      </c>
      <c r="O8" s="29">
        <v>5572638.3899999997</v>
      </c>
      <c r="P8" s="27">
        <v>638863.07999999996</v>
      </c>
      <c r="Q8" s="28">
        <v>459281.00000000006</v>
      </c>
      <c r="R8" s="28">
        <v>433617.64</v>
      </c>
      <c r="S8" s="28">
        <v>499753.11000000004</v>
      </c>
      <c r="T8" s="28">
        <v>605800.16</v>
      </c>
      <c r="U8" s="28">
        <v>453161.28</v>
      </c>
      <c r="V8" s="28">
        <v>598717.29</v>
      </c>
      <c r="W8" s="28">
        <v>425528</v>
      </c>
      <c r="X8" s="99">
        <v>402447.29</v>
      </c>
      <c r="Y8" s="99">
        <v>510759.47</v>
      </c>
      <c r="Z8" s="99">
        <v>457442.03</v>
      </c>
      <c r="AA8" s="99">
        <v>751534.3</v>
      </c>
      <c r="AB8" s="29">
        <v>6236905</v>
      </c>
      <c r="AC8" s="3"/>
    </row>
    <row r="9" spans="1:29" ht="38.25">
      <c r="A9" s="52">
        <v>1211909000</v>
      </c>
      <c r="B9" s="16" t="s">
        <v>71</v>
      </c>
      <c r="C9" s="24">
        <v>31755.33</v>
      </c>
      <c r="D9" s="25">
        <v>22797.53</v>
      </c>
      <c r="E9" s="25">
        <v>723054.83</v>
      </c>
      <c r="F9" s="25">
        <v>147968.65</v>
      </c>
      <c r="G9" s="25">
        <v>135232.43</v>
      </c>
      <c r="H9" s="25">
        <v>194961.42</v>
      </c>
      <c r="I9" s="25">
        <v>65232.72</v>
      </c>
      <c r="J9" s="25">
        <v>301876.36</v>
      </c>
      <c r="K9" s="25">
        <v>79639.520000000004</v>
      </c>
      <c r="L9" s="25">
        <v>11211.1</v>
      </c>
      <c r="M9" s="25">
        <v>47647.93</v>
      </c>
      <c r="N9" s="25">
        <v>95656.43</v>
      </c>
      <c r="O9" s="26">
        <v>1857034.25</v>
      </c>
      <c r="P9" s="24">
        <v>136035.53000000003</v>
      </c>
      <c r="Q9" s="25">
        <v>45907.1</v>
      </c>
      <c r="R9" s="25">
        <v>338469.76</v>
      </c>
      <c r="S9" s="25">
        <v>297031.11</v>
      </c>
      <c r="T9" s="25">
        <v>104178.47999999998</v>
      </c>
      <c r="U9" s="25">
        <v>2310.75</v>
      </c>
      <c r="V9" s="25">
        <v>450422.88</v>
      </c>
      <c r="W9" s="25">
        <v>184290</v>
      </c>
      <c r="X9" s="111">
        <v>46353.51</v>
      </c>
      <c r="Y9" s="111">
        <v>87146.89</v>
      </c>
      <c r="Z9" s="111">
        <v>146083.35999999999</v>
      </c>
      <c r="AA9" s="111">
        <v>94943.01</v>
      </c>
      <c r="AB9" s="26">
        <v>1933172</v>
      </c>
      <c r="AC9" s="3"/>
    </row>
    <row r="10" spans="1:29">
      <c r="A10" s="36">
        <v>1801001900</v>
      </c>
      <c r="B10" s="17" t="s">
        <v>72</v>
      </c>
      <c r="C10" s="27">
        <v>0</v>
      </c>
      <c r="D10" s="28">
        <v>0</v>
      </c>
      <c r="E10" s="28">
        <v>0</v>
      </c>
      <c r="F10" s="28">
        <v>0</v>
      </c>
      <c r="G10" s="28">
        <v>50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50</v>
      </c>
      <c r="P10" s="27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437020.06</v>
      </c>
      <c r="W10" s="90">
        <v>0</v>
      </c>
      <c r="X10" s="99">
        <v>245260.22</v>
      </c>
      <c r="Y10" s="99">
        <v>0</v>
      </c>
      <c r="Z10" s="90">
        <v>0</v>
      </c>
      <c r="AA10" s="90">
        <v>0</v>
      </c>
      <c r="AB10" s="29">
        <v>682280</v>
      </c>
      <c r="AC10" s="3"/>
    </row>
    <row r="11" spans="1:29">
      <c r="A11" s="52">
        <v>1701999000</v>
      </c>
      <c r="B11" s="16" t="s">
        <v>73</v>
      </c>
      <c r="C11" s="24">
        <v>2421514.71</v>
      </c>
      <c r="D11" s="25">
        <v>403761.53</v>
      </c>
      <c r="E11" s="25">
        <v>833556.97</v>
      </c>
      <c r="F11" s="25">
        <v>632590.04</v>
      </c>
      <c r="G11" s="25">
        <v>387055.15</v>
      </c>
      <c r="H11" s="25">
        <v>292376.74</v>
      </c>
      <c r="I11" s="25">
        <v>663056.17000000004</v>
      </c>
      <c r="J11" s="25">
        <v>814784.96</v>
      </c>
      <c r="K11" s="25">
        <v>194308.17</v>
      </c>
      <c r="L11" s="25">
        <v>1372990.9</v>
      </c>
      <c r="M11" s="25">
        <v>1287450.33</v>
      </c>
      <c r="N11" s="25">
        <v>285865.7</v>
      </c>
      <c r="O11" s="26">
        <v>9589311.3699999992</v>
      </c>
      <c r="P11" s="24">
        <v>811220.08000000007</v>
      </c>
      <c r="Q11" s="25">
        <v>152770.44</v>
      </c>
      <c r="R11" s="25">
        <v>325389.57</v>
      </c>
      <c r="S11" s="25">
        <v>613358.37000000011</v>
      </c>
      <c r="T11" s="25">
        <v>243601.00999999998</v>
      </c>
      <c r="U11" s="25">
        <v>174729.9</v>
      </c>
      <c r="V11" s="25">
        <v>433746.83999999997</v>
      </c>
      <c r="W11" s="25">
        <v>956053</v>
      </c>
      <c r="X11" s="111">
        <v>956880.64</v>
      </c>
      <c r="Y11" s="111">
        <v>672566.1</v>
      </c>
      <c r="Z11" s="111">
        <v>1488577.37</v>
      </c>
      <c r="AA11" s="111">
        <v>662082.03</v>
      </c>
      <c r="AB11" s="26">
        <v>7490975</v>
      </c>
      <c r="AC11" s="3"/>
    </row>
    <row r="12" spans="1:29" ht="25.5">
      <c r="A12" s="36">
        <v>3503001000</v>
      </c>
      <c r="B12" s="17" t="s">
        <v>74</v>
      </c>
      <c r="C12" s="27">
        <v>272540.52</v>
      </c>
      <c r="D12" s="28">
        <v>150300</v>
      </c>
      <c r="E12" s="28">
        <v>0</v>
      </c>
      <c r="F12" s="28">
        <v>150300</v>
      </c>
      <c r="G12" s="28">
        <v>272289.5</v>
      </c>
      <c r="H12" s="28">
        <v>272388.59999999998</v>
      </c>
      <c r="I12" s="28">
        <v>150300</v>
      </c>
      <c r="J12" s="28">
        <v>150300</v>
      </c>
      <c r="K12" s="28">
        <v>272321</v>
      </c>
      <c r="L12" s="28">
        <v>311081.61</v>
      </c>
      <c r="M12" s="28">
        <v>769462.68</v>
      </c>
      <c r="N12" s="28">
        <v>300600</v>
      </c>
      <c r="O12" s="29">
        <v>3071883.91</v>
      </c>
      <c r="P12" s="27">
        <v>311002.17</v>
      </c>
      <c r="Q12" s="28">
        <v>150300</v>
      </c>
      <c r="R12" s="28">
        <v>150300</v>
      </c>
      <c r="S12" s="28">
        <v>471675.66</v>
      </c>
      <c r="T12" s="28">
        <v>315401.82</v>
      </c>
      <c r="U12" s="28">
        <v>315294.05</v>
      </c>
      <c r="V12" s="28">
        <v>315401.82</v>
      </c>
      <c r="W12" s="28">
        <v>160779</v>
      </c>
      <c r="X12" s="99">
        <v>779404.61</v>
      </c>
      <c r="Y12" s="99">
        <v>314622.62</v>
      </c>
      <c r="Z12" s="90">
        <v>315396.13</v>
      </c>
      <c r="AA12" s="90">
        <v>315396.13</v>
      </c>
      <c r="AB12" s="29">
        <v>3914974</v>
      </c>
      <c r="AC12" s="3"/>
    </row>
    <row r="13" spans="1:29">
      <c r="A13" s="54" t="s">
        <v>82</v>
      </c>
      <c r="B13" s="18" t="s">
        <v>75</v>
      </c>
      <c r="C13" s="30">
        <v>219104.76</v>
      </c>
      <c r="D13" s="31">
        <v>255873.8</v>
      </c>
      <c r="E13" s="31">
        <v>283246.53000000003</v>
      </c>
      <c r="F13" s="31">
        <v>251179.75</v>
      </c>
      <c r="G13" s="31">
        <v>236108.62</v>
      </c>
      <c r="H13" s="31">
        <v>202920.88</v>
      </c>
      <c r="I13" s="31">
        <v>298952.74</v>
      </c>
      <c r="J13" s="31">
        <v>372536.58</v>
      </c>
      <c r="K13" s="31">
        <v>252730.95</v>
      </c>
      <c r="L13" s="31">
        <v>205200.6</v>
      </c>
      <c r="M13" s="31">
        <v>319849.53999999998</v>
      </c>
      <c r="N13" s="31">
        <v>142509.63</v>
      </c>
      <c r="O13" s="32">
        <v>3040214.38</v>
      </c>
      <c r="P13" s="30">
        <v>211646.81999999998</v>
      </c>
      <c r="Q13" s="31">
        <v>206446</v>
      </c>
      <c r="R13" s="31">
        <v>263414.87</v>
      </c>
      <c r="S13" s="31">
        <v>252219.98</v>
      </c>
      <c r="T13" s="31">
        <v>274183.52</v>
      </c>
      <c r="U13" s="31">
        <v>328426.39</v>
      </c>
      <c r="V13" s="31">
        <v>256801.15</v>
      </c>
      <c r="W13" s="31">
        <v>218111</v>
      </c>
      <c r="X13" s="118">
        <v>135293.04999999999</v>
      </c>
      <c r="Y13" s="118">
        <v>177882.04</v>
      </c>
      <c r="Z13" s="118">
        <v>301333.46000000002</v>
      </c>
      <c r="AA13" s="118">
        <v>353498.83</v>
      </c>
      <c r="AB13" s="32">
        <v>2979257</v>
      </c>
      <c r="AC13" s="3"/>
    </row>
    <row r="14" spans="1:29">
      <c r="B14" s="11" t="s">
        <v>26</v>
      </c>
      <c r="C14" s="3">
        <v>27514451.000000004</v>
      </c>
      <c r="D14" s="3">
        <v>17509379.710000001</v>
      </c>
      <c r="E14" s="3">
        <v>49373071.310000002</v>
      </c>
      <c r="F14" s="3">
        <v>14901026.190000001</v>
      </c>
      <c r="G14" s="3">
        <v>14438359.65</v>
      </c>
      <c r="H14" s="3">
        <v>15510199.010000002</v>
      </c>
      <c r="I14" s="3">
        <v>17618414.189999998</v>
      </c>
      <c r="J14" s="3">
        <v>27470356.659999996</v>
      </c>
      <c r="K14" s="3">
        <v>19046752.770000003</v>
      </c>
      <c r="L14" s="3">
        <v>31938399.520000003</v>
      </c>
      <c r="M14" s="3">
        <v>26263797.159999996</v>
      </c>
      <c r="N14" s="3">
        <v>24632297.309999999</v>
      </c>
      <c r="O14" s="4">
        <v>286216504.48000008</v>
      </c>
      <c r="P14" s="3">
        <v>27020753.649999999</v>
      </c>
      <c r="Q14" s="3">
        <v>11537851.029999999</v>
      </c>
      <c r="R14" s="3">
        <v>10023891.74</v>
      </c>
      <c r="S14" s="3">
        <v>20045351.389999997</v>
      </c>
      <c r="T14" s="3">
        <v>16043830.329999996</v>
      </c>
      <c r="U14" s="3">
        <v>24439755.280000001</v>
      </c>
      <c r="V14" s="3">
        <v>20813861.909999996</v>
      </c>
      <c r="W14" s="3">
        <v>19501933</v>
      </c>
      <c r="X14" s="114">
        <v>19538308.59</v>
      </c>
      <c r="Y14" s="114">
        <v>22506289.800000001</v>
      </c>
      <c r="Z14" s="114">
        <v>22587367.800000001</v>
      </c>
      <c r="AA14" s="114">
        <v>50856928.899999999</v>
      </c>
      <c r="AB14" s="4">
        <v>264916123</v>
      </c>
      <c r="AC14" s="3"/>
    </row>
    <row r="15" spans="1:29" ht="15">
      <c r="A15"/>
      <c r="B15" s="12" t="s">
        <v>27</v>
      </c>
      <c r="C15" s="14">
        <v>0.84916479530189182</v>
      </c>
      <c r="D15" s="14">
        <v>0.786716571174089</v>
      </c>
      <c r="E15" s="14">
        <v>0.89857561198499891</v>
      </c>
      <c r="F15" s="14">
        <v>0.71789535622826595</v>
      </c>
      <c r="G15" s="14">
        <v>0.19189051284595482</v>
      </c>
      <c r="H15" s="14">
        <v>0.69317159143180818</v>
      </c>
      <c r="I15" s="14">
        <v>0.24280626464883695</v>
      </c>
      <c r="J15" s="14">
        <v>0.84656447432761439</v>
      </c>
      <c r="K15" s="14">
        <v>0.79958081229259692</v>
      </c>
      <c r="L15" s="14">
        <v>0.86234351281061639</v>
      </c>
      <c r="M15" s="14">
        <v>0.67011704767987557</v>
      </c>
      <c r="N15" s="14">
        <v>0.72581530031007258</v>
      </c>
      <c r="O15" s="19">
        <v>0.61291258243627333</v>
      </c>
      <c r="P15" s="14">
        <v>0.83904899385482579</v>
      </c>
      <c r="Q15" s="14">
        <v>0.67689887662511128</v>
      </c>
      <c r="R15" s="14">
        <v>0.67796719791130888</v>
      </c>
      <c r="S15" s="14">
        <v>0.26002389061518177</v>
      </c>
      <c r="T15" s="14">
        <v>0.70470894028125297</v>
      </c>
      <c r="U15" s="14">
        <v>0.78246535642446435</v>
      </c>
      <c r="V15" s="14">
        <v>0.8310257055563649</v>
      </c>
      <c r="W15" s="34">
        <v>0.79</v>
      </c>
      <c r="X15" s="14">
        <v>0.82</v>
      </c>
      <c r="Y15" s="14">
        <v>0.82</v>
      </c>
      <c r="Z15" s="14">
        <v>0.63</v>
      </c>
      <c r="AA15" s="14">
        <v>0.87</v>
      </c>
      <c r="AB15" s="19">
        <v>0.68</v>
      </c>
    </row>
    <row r="16" spans="1:29">
      <c r="AC16" s="34"/>
    </row>
    <row r="17" spans="1:29">
      <c r="B17" s="11" t="s">
        <v>28</v>
      </c>
      <c r="C17" s="3">
        <v>32401780.140000001</v>
      </c>
      <c r="D17" s="3">
        <v>22256274.179999989</v>
      </c>
      <c r="E17" s="3">
        <v>54945928.480000027</v>
      </c>
      <c r="F17" s="3">
        <v>20756543.500000004</v>
      </c>
      <c r="G17" s="3">
        <v>75242696.659999937</v>
      </c>
      <c r="H17" s="3">
        <v>22375699.179999996</v>
      </c>
      <c r="I17" s="3">
        <v>72561612.920000046</v>
      </c>
      <c r="J17" s="3">
        <v>32449219.750000004</v>
      </c>
      <c r="K17" s="3">
        <v>23820922.75999999</v>
      </c>
      <c r="L17" s="3">
        <v>37036748.170000039</v>
      </c>
      <c r="M17" s="3">
        <v>39192850.339999981</v>
      </c>
      <c r="N17" s="3">
        <v>33937418.100000009</v>
      </c>
      <c r="O17" s="4">
        <v>466977694.18000001</v>
      </c>
      <c r="P17" s="3">
        <v>32204023.659999993</v>
      </c>
      <c r="Q17" s="3">
        <v>17045162.029999997</v>
      </c>
      <c r="R17" s="3">
        <v>14785216.409999998</v>
      </c>
      <c r="S17" s="3">
        <v>77090421.740000024</v>
      </c>
      <c r="T17" s="3">
        <v>22766605.34999999</v>
      </c>
      <c r="U17" s="3">
        <v>31234296.93</v>
      </c>
      <c r="V17" s="3">
        <v>25045990.479999997</v>
      </c>
      <c r="W17" s="3">
        <v>24771037</v>
      </c>
      <c r="X17" s="114">
        <v>23839581.829999998</v>
      </c>
      <c r="Y17" s="114">
        <v>27430766.809999999</v>
      </c>
      <c r="Z17" s="114">
        <v>35748521.359999999</v>
      </c>
      <c r="AA17" s="114">
        <v>58190382.289999999</v>
      </c>
      <c r="AB17" s="4">
        <v>390152006</v>
      </c>
      <c r="AC17" s="3"/>
    </row>
    <row r="18" spans="1:29">
      <c r="B18" s="12" t="s">
        <v>15</v>
      </c>
      <c r="C18" s="63">
        <v>6.7704380748564684E-3</v>
      </c>
      <c r="D18" s="63">
        <v>4.4518618855026873E-3</v>
      </c>
      <c r="E18" s="63">
        <v>9.6187877706964599E-3</v>
      </c>
      <c r="F18" s="63">
        <v>4.1422541646816725E-3</v>
      </c>
      <c r="G18" s="63">
        <v>1.3925128818410966E-2</v>
      </c>
      <c r="H18" s="63">
        <v>4.9032622239877661E-3</v>
      </c>
      <c r="I18" s="63">
        <v>1.4579666845169984E-2</v>
      </c>
      <c r="J18" s="63">
        <v>7.0992743780243948E-3</v>
      </c>
      <c r="K18" s="63">
        <v>4.8511134421028767E-3</v>
      </c>
      <c r="L18" s="63">
        <v>6.8170848817458562E-3</v>
      </c>
      <c r="M18" s="63">
        <v>8.1527131304803512E-3</v>
      </c>
      <c r="N18" s="63">
        <v>6.8537905217656656E-3</v>
      </c>
      <c r="O18" s="64">
        <v>7.7667593436235739E-3</v>
      </c>
      <c r="P18" s="63">
        <v>6.6411051316535427E-3</v>
      </c>
      <c r="Q18" s="63">
        <v>3.6516733637273736E-3</v>
      </c>
      <c r="R18" s="63">
        <v>3.2017584879184737E-3</v>
      </c>
      <c r="S18" s="63">
        <v>1.5575437916028086E-2</v>
      </c>
      <c r="T18" s="63">
        <v>4.269429852610823E-3</v>
      </c>
      <c r="U18" s="63">
        <v>6.4125086530619369E-3</v>
      </c>
      <c r="V18" s="63">
        <v>5.3862326778910006E-3</v>
      </c>
      <c r="W18" s="14">
        <v>0</v>
      </c>
      <c r="X18" s="63">
        <v>0</v>
      </c>
      <c r="Y18" s="63">
        <v>0.01</v>
      </c>
      <c r="Z18" s="63">
        <v>0.01</v>
      </c>
      <c r="AA18" s="63">
        <v>0.01</v>
      </c>
      <c r="AB18" s="64">
        <v>0.01</v>
      </c>
      <c r="AC18" s="34"/>
    </row>
    <row r="19" spans="1:29">
      <c r="D19" s="56"/>
      <c r="V19" s="34"/>
      <c r="W19" s="34"/>
    </row>
    <row r="20" spans="1:29">
      <c r="B20" s="11" t="s">
        <v>16</v>
      </c>
      <c r="C20" s="3">
        <v>4785773059.5500517</v>
      </c>
      <c r="D20" s="3">
        <v>4999318207.1700535</v>
      </c>
      <c r="E20" s="3">
        <v>5712354798.7400494</v>
      </c>
      <c r="F20" s="3">
        <v>5010929478.1999741</v>
      </c>
      <c r="G20" s="3">
        <v>5403375267.9198618</v>
      </c>
      <c r="H20" s="3">
        <v>4563431070.5500269</v>
      </c>
      <c r="I20" s="3">
        <v>4976904732.5000143</v>
      </c>
      <c r="J20" s="3">
        <v>4570779775.8099976</v>
      </c>
      <c r="K20" s="3">
        <v>4910403156.7800274</v>
      </c>
      <c r="L20" s="3">
        <v>5432930469.9100246</v>
      </c>
      <c r="M20" s="3">
        <v>4807338331.7598429</v>
      </c>
      <c r="N20" s="3">
        <v>4951627569.0400133</v>
      </c>
      <c r="O20" s="4">
        <v>60125165917.929939</v>
      </c>
      <c r="P20" s="3">
        <v>4849196484.8599892</v>
      </c>
      <c r="Q20" s="3">
        <v>4667767440.3500004</v>
      </c>
      <c r="R20" s="3">
        <v>4617842496.7999878</v>
      </c>
      <c r="S20" s="3">
        <v>4949486631.1700439</v>
      </c>
      <c r="T20" s="3">
        <v>5332469705.7800016</v>
      </c>
      <c r="U20" s="3">
        <v>4870838952.4099588</v>
      </c>
      <c r="V20" s="3">
        <v>4650001583.2600174</v>
      </c>
      <c r="W20" s="3">
        <v>4977705808</v>
      </c>
      <c r="X20" s="114">
        <v>4849995806.3100004</v>
      </c>
      <c r="Y20" s="3">
        <v>4837983291.6700001</v>
      </c>
      <c r="Z20" s="3">
        <v>4944164082.0600004</v>
      </c>
      <c r="AA20" s="3">
        <v>5272122435.8999996</v>
      </c>
      <c r="AB20" s="4">
        <v>58819574719</v>
      </c>
      <c r="AC20" s="3"/>
    </row>
    <row r="22" spans="1:29" ht="15">
      <c r="A22" s="2" t="s">
        <v>19</v>
      </c>
      <c r="C22" s="73"/>
      <c r="D22" s="62"/>
      <c r="E22" s="62"/>
      <c r="W22" s="93"/>
      <c r="X22" s="34"/>
      <c r="Y22" s="34"/>
      <c r="Z22" s="34"/>
      <c r="AA22" s="34"/>
    </row>
    <row r="23" spans="1:29">
      <c r="C23" s="62"/>
      <c r="D23" s="73"/>
      <c r="E23" s="74"/>
      <c r="Q23" s="34"/>
      <c r="W23" s="34"/>
      <c r="X23" s="34"/>
      <c r="Y23" s="34"/>
      <c r="Z23" s="34"/>
      <c r="AA23" s="34"/>
    </row>
    <row r="24" spans="1:29">
      <c r="O24" s="4" t="s">
        <v>86</v>
      </c>
      <c r="V24" s="34"/>
      <c r="X24" s="34"/>
    </row>
    <row r="25" spans="1:29">
      <c r="E25" s="4">
        <v>466977694.18000001</v>
      </c>
      <c r="K25" s="3" t="s">
        <v>86</v>
      </c>
      <c r="V25" s="34"/>
    </row>
    <row r="26" spans="1:29">
      <c r="E26" s="4">
        <v>390152006</v>
      </c>
      <c r="F26" s="3">
        <f>E26*100</f>
        <v>39015200600</v>
      </c>
    </row>
    <row r="27" spans="1:29">
      <c r="E27" s="126">
        <f>100-84</f>
        <v>16</v>
      </c>
      <c r="F27" s="3">
        <f>F26/E25</f>
        <v>83.548317374151281</v>
      </c>
    </row>
    <row r="30" spans="1:29">
      <c r="A30" s="3"/>
    </row>
    <row r="31" spans="1:29">
      <c r="A31" s="3"/>
    </row>
    <row r="32" spans="1:29">
      <c r="E32" s="3">
        <v>300540535</v>
      </c>
    </row>
    <row r="33" spans="5:6">
      <c r="E33" s="3">
        <v>220171717</v>
      </c>
    </row>
    <row r="35" spans="5:6">
      <c r="F35" s="3">
        <f>E33*100</f>
        <v>22017171700</v>
      </c>
    </row>
    <row r="36" spans="5:6">
      <c r="E36" s="3">
        <f>100-73</f>
        <v>27</v>
      </c>
      <c r="F36" s="3">
        <f>F35/E32</f>
        <v>73.258576251619431</v>
      </c>
    </row>
  </sheetData>
  <mergeCells count="2">
    <mergeCell ref="C2:O2"/>
    <mergeCell ref="P2:AB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topLeftCell="Q1" zoomScale="90" zoomScaleNormal="90" workbookViewId="0">
      <selection activeCell="Z20" sqref="Z20:AA20"/>
    </sheetView>
  </sheetViews>
  <sheetFormatPr baseColWidth="10" defaultRowHeight="12.75"/>
  <cols>
    <col min="1" max="1" width="11.28515625" style="2" bestFit="1" customWidth="1"/>
    <col min="2" max="2" width="80.7109375" style="2" customWidth="1"/>
    <col min="3" max="3" width="12.5703125" style="3" customWidth="1"/>
    <col min="4" max="4" width="11.7109375" style="3" bestFit="1" customWidth="1"/>
    <col min="5" max="6" width="10.85546875" style="3" bestFit="1" customWidth="1"/>
    <col min="7" max="7" width="12.5703125" style="3" bestFit="1" customWidth="1"/>
    <col min="8" max="14" width="10.85546875" style="3" bestFit="1" customWidth="1"/>
    <col min="15" max="15" width="11.7109375" style="4" bestFit="1" customWidth="1"/>
    <col min="16" max="16" width="10.85546875" style="3" bestFit="1" customWidth="1"/>
    <col min="17" max="22" width="10.85546875" style="3" customWidth="1"/>
    <col min="23" max="23" width="13.5703125" style="3" customWidth="1"/>
    <col min="24" max="25" width="10.85546875" style="3" customWidth="1"/>
    <col min="26" max="26" width="12.85546875" style="3" customWidth="1"/>
    <col min="27" max="27" width="10.85546875" style="3" customWidth="1"/>
    <col min="28" max="28" width="11.7109375" style="20" bestFit="1" customWidth="1"/>
    <col min="29" max="29" width="12" style="2" bestFit="1" customWidth="1"/>
    <col min="30" max="16384" width="11.42578125" style="2"/>
  </cols>
  <sheetData>
    <row r="1" spans="1:29" s="72" customFormat="1">
      <c r="A1" s="68" t="s">
        <v>91</v>
      </c>
      <c r="B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1"/>
    </row>
    <row r="2" spans="1:29">
      <c r="A2" s="5" t="s">
        <v>20</v>
      </c>
      <c r="B2" s="1"/>
      <c r="C2" s="128">
        <v>2012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8">
        <v>2013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30"/>
    </row>
    <row r="3" spans="1:29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81" t="s">
        <v>9</v>
      </c>
      <c r="X3" s="9" t="s">
        <v>10</v>
      </c>
      <c r="Y3" s="9" t="s">
        <v>11</v>
      </c>
      <c r="Z3" s="9" t="s">
        <v>12</v>
      </c>
      <c r="AA3" s="9" t="s">
        <v>13</v>
      </c>
      <c r="AB3" s="10" t="s">
        <v>14</v>
      </c>
    </row>
    <row r="4" spans="1:29">
      <c r="A4" s="53">
        <v>1001991090</v>
      </c>
      <c r="B4" s="15" t="s">
        <v>43</v>
      </c>
      <c r="C4" s="21">
        <v>13263922.539999999</v>
      </c>
      <c r="D4" s="22">
        <v>27693540.23</v>
      </c>
      <c r="E4" s="22">
        <v>22483006.690000001</v>
      </c>
      <c r="F4" s="22">
        <v>21341384</v>
      </c>
      <c r="G4" s="22">
        <v>10454891.710000001</v>
      </c>
      <c r="H4" s="22">
        <v>18635291.780000001</v>
      </c>
      <c r="I4" s="22">
        <v>17081752.27</v>
      </c>
      <c r="J4" s="22">
        <v>29904047.140000001</v>
      </c>
      <c r="K4" s="22">
        <v>15718836.560000001</v>
      </c>
      <c r="L4" s="22">
        <v>21587268.09</v>
      </c>
      <c r="M4" s="22">
        <v>19116851.07</v>
      </c>
      <c r="N4" s="22">
        <v>12408626.800000001</v>
      </c>
      <c r="O4" s="23">
        <v>229689418.88</v>
      </c>
      <c r="P4" s="21">
        <v>16662050.549999999</v>
      </c>
      <c r="Q4" s="22">
        <v>16051871.579999998</v>
      </c>
      <c r="R4" s="22">
        <v>0</v>
      </c>
      <c r="S4" s="22">
        <v>13149336.98</v>
      </c>
      <c r="T4" s="22">
        <v>17612750.34</v>
      </c>
      <c r="U4" s="22">
        <v>4002910.48</v>
      </c>
      <c r="V4" s="22">
        <v>31551235.720000003</v>
      </c>
      <c r="W4" s="22">
        <v>15720542</v>
      </c>
      <c r="X4" s="88">
        <v>12153415</v>
      </c>
      <c r="Y4" s="22">
        <v>15307534</v>
      </c>
      <c r="Z4" s="22">
        <v>36601976.659999996</v>
      </c>
      <c r="AA4" s="22">
        <v>19427297.800000001</v>
      </c>
      <c r="AB4" s="23">
        <v>198240921</v>
      </c>
      <c r="AC4" s="3"/>
    </row>
    <row r="5" spans="1:29">
      <c r="A5" s="52" t="s">
        <v>60</v>
      </c>
      <c r="B5" s="16" t="s">
        <v>44</v>
      </c>
      <c r="C5" s="24">
        <v>12166668.449999999</v>
      </c>
      <c r="D5" s="25">
        <v>3986389.91</v>
      </c>
      <c r="E5" s="25">
        <v>2848226.43</v>
      </c>
      <c r="F5" s="25">
        <v>1673511.62</v>
      </c>
      <c r="G5" s="25">
        <v>3684479</v>
      </c>
      <c r="H5" s="25">
        <v>3099456.17</v>
      </c>
      <c r="I5" s="25">
        <v>3225861.97</v>
      </c>
      <c r="J5" s="25">
        <v>3410942.39</v>
      </c>
      <c r="K5" s="25">
        <v>1538860.72</v>
      </c>
      <c r="L5" s="25">
        <v>2676816.94</v>
      </c>
      <c r="M5" s="25">
        <v>3844713.94</v>
      </c>
      <c r="N5" s="25">
        <v>3145356.24</v>
      </c>
      <c r="O5" s="26">
        <v>45301283.779999994</v>
      </c>
      <c r="P5" s="24">
        <v>3468277.33</v>
      </c>
      <c r="Q5" s="25">
        <v>3090794.26</v>
      </c>
      <c r="R5" s="25">
        <v>1807577.9400000002</v>
      </c>
      <c r="S5" s="25">
        <v>4628367.6099999994</v>
      </c>
      <c r="T5" s="25">
        <v>4685929.1099999994</v>
      </c>
      <c r="U5" s="25">
        <v>4629541.91</v>
      </c>
      <c r="V5" s="25">
        <v>7085191.6900000004</v>
      </c>
      <c r="W5" s="25">
        <v>3927555</v>
      </c>
      <c r="X5" s="119">
        <v>3634651</v>
      </c>
      <c r="Y5" s="25">
        <v>1381631</v>
      </c>
      <c r="Z5" s="25">
        <v>1470406.68</v>
      </c>
      <c r="AA5" s="25">
        <v>1175682.77</v>
      </c>
      <c r="AB5" s="26">
        <v>40985606</v>
      </c>
      <c r="AC5" s="3"/>
    </row>
    <row r="6" spans="1:29">
      <c r="A6" s="36">
        <v>4801000000</v>
      </c>
      <c r="B6" s="17" t="s">
        <v>53</v>
      </c>
      <c r="C6" s="27">
        <v>3269938.8</v>
      </c>
      <c r="D6" s="28">
        <v>4896851.04</v>
      </c>
      <c r="E6" s="28">
        <v>4290345.6100000003</v>
      </c>
      <c r="F6" s="28">
        <v>3045107.63</v>
      </c>
      <c r="G6" s="28">
        <v>3665252.06</v>
      </c>
      <c r="H6" s="28">
        <v>2835804.01</v>
      </c>
      <c r="I6" s="28">
        <v>3135416.15</v>
      </c>
      <c r="J6" s="28">
        <v>5280580.8</v>
      </c>
      <c r="K6" s="28">
        <v>4138796.78</v>
      </c>
      <c r="L6" s="28">
        <v>5175263.3099999996</v>
      </c>
      <c r="M6" s="28">
        <v>4184680.35</v>
      </c>
      <c r="N6" s="28">
        <v>3670286.83</v>
      </c>
      <c r="O6" s="29">
        <v>47588323.369999997</v>
      </c>
      <c r="P6" s="27">
        <v>3129235.3900000006</v>
      </c>
      <c r="Q6" s="28">
        <v>3368921.54</v>
      </c>
      <c r="R6" s="28">
        <v>4394714.96</v>
      </c>
      <c r="S6" s="28">
        <v>1974296.08</v>
      </c>
      <c r="T6" s="28">
        <v>5343632.8000000026</v>
      </c>
      <c r="U6" s="28">
        <v>3818101.5300000003</v>
      </c>
      <c r="V6" s="28">
        <v>3588356.1400000011</v>
      </c>
      <c r="W6" s="28">
        <v>5166398</v>
      </c>
      <c r="X6" s="89">
        <v>3769292</v>
      </c>
      <c r="Y6" s="28">
        <v>4261399</v>
      </c>
      <c r="Z6" s="28">
        <v>2523009.84</v>
      </c>
      <c r="AA6" s="28">
        <v>2982195.78</v>
      </c>
      <c r="AB6" s="29">
        <v>44319553</v>
      </c>
      <c r="AC6" s="3"/>
    </row>
    <row r="7" spans="1:29" ht="25.5">
      <c r="A7" s="52">
        <v>3104201000</v>
      </c>
      <c r="B7" s="16" t="s">
        <v>54</v>
      </c>
      <c r="C7" s="24">
        <v>6099621.7199999997</v>
      </c>
      <c r="D7" s="25">
        <v>3254198.7</v>
      </c>
      <c r="E7" s="25">
        <v>5792600.0099999998</v>
      </c>
      <c r="F7" s="25">
        <v>4447832.28</v>
      </c>
      <c r="G7" s="25">
        <v>7694834.5700000003</v>
      </c>
      <c r="H7" s="25">
        <v>8337733.9299999997</v>
      </c>
      <c r="I7" s="25">
        <v>14177750.34</v>
      </c>
      <c r="J7" s="25">
        <v>6225373.7699999996</v>
      </c>
      <c r="K7" s="25">
        <v>7073617.4900000002</v>
      </c>
      <c r="L7" s="25">
        <v>3414638.65</v>
      </c>
      <c r="M7" s="25">
        <v>3223235.4</v>
      </c>
      <c r="N7" s="25">
        <v>5168326.5999999996</v>
      </c>
      <c r="O7" s="26">
        <v>74909763.459999993</v>
      </c>
      <c r="P7" s="24">
        <v>3119957.87</v>
      </c>
      <c r="Q7" s="25">
        <v>2941371.21</v>
      </c>
      <c r="R7" s="25">
        <v>2997119.47</v>
      </c>
      <c r="S7" s="25">
        <v>0</v>
      </c>
      <c r="T7" s="25">
        <v>9899949.459999999</v>
      </c>
      <c r="U7" s="25">
        <v>7999791.5999999996</v>
      </c>
      <c r="V7" s="25">
        <v>3389655.22</v>
      </c>
      <c r="W7" s="25">
        <v>8833554</v>
      </c>
      <c r="X7" s="119">
        <v>4784080</v>
      </c>
      <c r="Y7" s="25">
        <v>1717718</v>
      </c>
      <c r="Z7" s="25">
        <v>3270062.09</v>
      </c>
      <c r="AA7" s="25">
        <v>2346611.7200000002</v>
      </c>
      <c r="AB7" s="26">
        <v>51299871</v>
      </c>
      <c r="AC7" s="3"/>
    </row>
    <row r="8" spans="1:29" ht="25.5">
      <c r="A8" s="36">
        <v>8703241090</v>
      </c>
      <c r="B8" s="17" t="s">
        <v>55</v>
      </c>
      <c r="C8" s="27">
        <v>0</v>
      </c>
      <c r="D8" s="28">
        <v>1533422.68</v>
      </c>
      <c r="E8" s="28">
        <v>2483505.87</v>
      </c>
      <c r="F8" s="28">
        <v>2306186.9300000002</v>
      </c>
      <c r="G8" s="28">
        <v>4676243</v>
      </c>
      <c r="H8" s="28">
        <v>1940887.27</v>
      </c>
      <c r="I8" s="28">
        <v>2058766.67</v>
      </c>
      <c r="J8" s="28">
        <v>3634162.49</v>
      </c>
      <c r="K8" s="28">
        <v>1953776.12</v>
      </c>
      <c r="L8" s="28">
        <v>3923119.6</v>
      </c>
      <c r="M8" s="28">
        <v>3948098.47</v>
      </c>
      <c r="N8" s="28">
        <v>3661357.15</v>
      </c>
      <c r="O8" s="29">
        <v>32119526.25</v>
      </c>
      <c r="P8" s="27">
        <v>119759.08</v>
      </c>
      <c r="Q8" s="28">
        <v>1520598.66</v>
      </c>
      <c r="R8" s="28">
        <v>1104224.3</v>
      </c>
      <c r="S8" s="28">
        <v>0</v>
      </c>
      <c r="T8" s="28">
        <v>6490867.7199999997</v>
      </c>
      <c r="U8" s="28">
        <v>2216258.92</v>
      </c>
      <c r="V8" s="28">
        <v>2725376.19</v>
      </c>
      <c r="W8" s="85">
        <v>1752719</v>
      </c>
      <c r="X8" s="89">
        <v>3285921</v>
      </c>
      <c r="Y8" s="28">
        <v>1276627</v>
      </c>
      <c r="Z8" s="28">
        <v>700893.5</v>
      </c>
      <c r="AA8" s="28">
        <v>0</v>
      </c>
      <c r="AB8" s="29">
        <v>21193245</v>
      </c>
      <c r="AC8" s="3"/>
    </row>
    <row r="9" spans="1:29">
      <c r="A9" s="52">
        <v>3004902900</v>
      </c>
      <c r="B9" s="16" t="s">
        <v>56</v>
      </c>
      <c r="C9" s="24">
        <v>963819.77</v>
      </c>
      <c r="D9" s="25">
        <v>1951479.65</v>
      </c>
      <c r="E9" s="25">
        <v>3462007.8</v>
      </c>
      <c r="F9" s="25">
        <v>1358116.88</v>
      </c>
      <c r="G9" s="25">
        <v>1779117.35</v>
      </c>
      <c r="H9" s="25">
        <v>3358489.7</v>
      </c>
      <c r="I9" s="25">
        <v>1796424.78</v>
      </c>
      <c r="J9" s="25">
        <v>2022774.83</v>
      </c>
      <c r="K9" s="25">
        <v>1657786.89</v>
      </c>
      <c r="L9" s="25">
        <v>1662766.68</v>
      </c>
      <c r="M9" s="25">
        <v>2885100.42</v>
      </c>
      <c r="N9" s="25">
        <v>2223342.7799999998</v>
      </c>
      <c r="O9" s="26">
        <v>25121227.530000001</v>
      </c>
      <c r="P9" s="24">
        <v>932409.65000000014</v>
      </c>
      <c r="Q9" s="25">
        <v>1912078.35</v>
      </c>
      <c r="R9" s="25">
        <v>2343015.88</v>
      </c>
      <c r="S9" s="25">
        <v>967445.21000000008</v>
      </c>
      <c r="T9" s="25">
        <v>2237364.8800000004</v>
      </c>
      <c r="U9" s="25">
        <v>1423340.42</v>
      </c>
      <c r="V9" s="25">
        <v>2387184.35</v>
      </c>
      <c r="W9" s="25">
        <v>2653102</v>
      </c>
      <c r="X9" s="119">
        <v>1725278</v>
      </c>
      <c r="Y9" s="25">
        <v>2277980</v>
      </c>
      <c r="Z9" s="25">
        <v>1969280.88</v>
      </c>
      <c r="AA9" s="25">
        <v>3632342</v>
      </c>
      <c r="AB9" s="26">
        <v>24460822</v>
      </c>
      <c r="AC9" s="3" t="s">
        <v>86</v>
      </c>
    </row>
    <row r="10" spans="1:29">
      <c r="A10" s="36" t="s">
        <v>61</v>
      </c>
      <c r="B10" s="17" t="s">
        <v>45</v>
      </c>
      <c r="C10" s="27">
        <v>1086315.04</v>
      </c>
      <c r="D10" s="28">
        <v>434416.93</v>
      </c>
      <c r="E10" s="28">
        <v>172056.6</v>
      </c>
      <c r="F10" s="28">
        <v>480575.98</v>
      </c>
      <c r="G10" s="28">
        <v>362126.51</v>
      </c>
      <c r="H10" s="28">
        <v>126208.98</v>
      </c>
      <c r="I10" s="28">
        <v>657176.01</v>
      </c>
      <c r="J10" s="28">
        <v>496430.38</v>
      </c>
      <c r="K10" s="28">
        <v>316409.93</v>
      </c>
      <c r="L10" s="28">
        <v>646712.72</v>
      </c>
      <c r="M10" s="28">
        <v>787912.06</v>
      </c>
      <c r="N10" s="28">
        <v>367796.24</v>
      </c>
      <c r="O10" s="29">
        <v>5934137.3800000008</v>
      </c>
      <c r="P10" s="27">
        <v>491653.52999999991</v>
      </c>
      <c r="Q10" s="28">
        <v>324424.48</v>
      </c>
      <c r="R10" s="28">
        <v>772774.46999999986</v>
      </c>
      <c r="S10" s="28">
        <v>1510872.1500000001</v>
      </c>
      <c r="T10" s="28">
        <v>1684731.3599999996</v>
      </c>
      <c r="U10" s="28">
        <v>1077647.0399999998</v>
      </c>
      <c r="V10" s="28">
        <v>1957862.92</v>
      </c>
      <c r="W10" s="28">
        <v>1057492</v>
      </c>
      <c r="X10" s="89">
        <v>674107</v>
      </c>
      <c r="Y10" s="28">
        <v>1222912</v>
      </c>
      <c r="Z10" s="28">
        <v>2019522.01</v>
      </c>
      <c r="AA10" s="28">
        <v>705640.23</v>
      </c>
      <c r="AB10" s="29">
        <v>13499639</v>
      </c>
      <c r="AC10" s="3"/>
    </row>
    <row r="11" spans="1:29">
      <c r="A11" s="52">
        <v>3901901000</v>
      </c>
      <c r="B11" s="16" t="s">
        <v>57</v>
      </c>
      <c r="C11" s="24">
        <v>1480831.34</v>
      </c>
      <c r="D11" s="25">
        <v>1466685.16</v>
      </c>
      <c r="E11" s="25">
        <v>2251621.4500000002</v>
      </c>
      <c r="F11" s="25">
        <v>1707443.29</v>
      </c>
      <c r="G11" s="25">
        <v>1394656.25</v>
      </c>
      <c r="H11" s="25">
        <v>1463909.45</v>
      </c>
      <c r="I11" s="25">
        <v>543080.53</v>
      </c>
      <c r="J11" s="25">
        <v>395087.19</v>
      </c>
      <c r="K11" s="25">
        <v>1210578.69</v>
      </c>
      <c r="L11" s="25">
        <v>1046215.46</v>
      </c>
      <c r="M11" s="25">
        <v>972415.52</v>
      </c>
      <c r="N11" s="25">
        <v>1138875.02</v>
      </c>
      <c r="O11" s="26">
        <v>15071399.349999998</v>
      </c>
      <c r="P11" s="24">
        <v>735836.36</v>
      </c>
      <c r="Q11" s="25">
        <v>1040342.4</v>
      </c>
      <c r="R11" s="25">
        <v>468442.51999999996</v>
      </c>
      <c r="S11" s="25">
        <v>0</v>
      </c>
      <c r="T11" s="25">
        <v>563612.5</v>
      </c>
      <c r="U11" s="25">
        <v>1112835.47</v>
      </c>
      <c r="V11" s="25">
        <v>1859981.5899999999</v>
      </c>
      <c r="W11" s="25">
        <v>1086887</v>
      </c>
      <c r="X11" s="119">
        <v>1266728</v>
      </c>
      <c r="Y11" s="25">
        <v>1167922</v>
      </c>
      <c r="Z11" s="25">
        <v>424745.27</v>
      </c>
      <c r="AA11" s="25">
        <v>161066.91</v>
      </c>
      <c r="AB11" s="26">
        <v>9888400</v>
      </c>
      <c r="AC11" s="3"/>
    </row>
    <row r="12" spans="1:29">
      <c r="A12" s="36">
        <v>8411220000</v>
      </c>
      <c r="B12" s="17" t="s">
        <v>58</v>
      </c>
      <c r="C12" s="27">
        <v>46546</v>
      </c>
      <c r="D12" s="28">
        <v>4026396.59</v>
      </c>
      <c r="E12" s="28">
        <v>0</v>
      </c>
      <c r="F12" s="28">
        <v>2640066.0699999998</v>
      </c>
      <c r="G12" s="28">
        <v>3572533.11</v>
      </c>
      <c r="H12" s="28">
        <v>1307076</v>
      </c>
      <c r="I12" s="28">
        <v>252981.27</v>
      </c>
      <c r="J12" s="28">
        <v>2583104.56</v>
      </c>
      <c r="K12" s="28">
        <v>1415218.58</v>
      </c>
      <c r="L12" s="28">
        <v>5784803.5700000003</v>
      </c>
      <c r="M12" s="28">
        <v>439000</v>
      </c>
      <c r="N12" s="28">
        <v>1993836.85</v>
      </c>
      <c r="O12" s="29">
        <v>24061562.600000001</v>
      </c>
      <c r="P12" s="27">
        <v>504149</v>
      </c>
      <c r="Q12" s="28">
        <v>607396.19999999995</v>
      </c>
      <c r="R12" s="28">
        <v>1598045.52</v>
      </c>
      <c r="S12" s="28">
        <v>0</v>
      </c>
      <c r="T12" s="28">
        <v>225000</v>
      </c>
      <c r="U12" s="28">
        <v>50000</v>
      </c>
      <c r="V12" s="28">
        <v>1737789.25</v>
      </c>
      <c r="W12" s="28">
        <v>209687</v>
      </c>
      <c r="X12" s="89">
        <v>750669</v>
      </c>
      <c r="Y12" s="28">
        <v>2179903</v>
      </c>
      <c r="Z12" s="28">
        <v>265418.88</v>
      </c>
      <c r="AA12" s="28">
        <v>2578226.9500000002</v>
      </c>
      <c r="AB12" s="29">
        <v>10706285</v>
      </c>
      <c r="AC12" s="3"/>
    </row>
    <row r="13" spans="1:29" ht="25.5">
      <c r="A13" s="54">
        <v>8707909000</v>
      </c>
      <c r="B13" s="18" t="s">
        <v>59</v>
      </c>
      <c r="C13" s="30">
        <v>0</v>
      </c>
      <c r="D13" s="31">
        <v>0</v>
      </c>
      <c r="E13" s="31">
        <v>276710.5</v>
      </c>
      <c r="F13" s="31">
        <v>833397.3</v>
      </c>
      <c r="G13" s="31">
        <v>276818.64</v>
      </c>
      <c r="H13" s="31">
        <v>553287.96</v>
      </c>
      <c r="I13" s="31">
        <v>606215.42000000004</v>
      </c>
      <c r="J13" s="31">
        <v>829273.62</v>
      </c>
      <c r="K13" s="31">
        <v>270915.73</v>
      </c>
      <c r="L13" s="31">
        <v>272545.27</v>
      </c>
      <c r="M13" s="31">
        <v>629072.71</v>
      </c>
      <c r="N13" s="31">
        <v>0</v>
      </c>
      <c r="O13" s="32">
        <v>4548237.1500000004</v>
      </c>
      <c r="P13" s="30">
        <v>0</v>
      </c>
      <c r="Q13" s="31">
        <v>0</v>
      </c>
      <c r="R13" s="31">
        <v>103436.39</v>
      </c>
      <c r="S13" s="31">
        <v>193514.43</v>
      </c>
      <c r="T13" s="31">
        <v>631601.73</v>
      </c>
      <c r="U13" s="31">
        <v>1103822.1499999999</v>
      </c>
      <c r="V13" s="31">
        <v>1652400.26</v>
      </c>
      <c r="W13" s="31">
        <v>549532</v>
      </c>
      <c r="X13" s="120">
        <v>1650188</v>
      </c>
      <c r="Y13" s="31">
        <v>827338</v>
      </c>
      <c r="Z13" s="31">
        <v>82787.77</v>
      </c>
      <c r="AA13" s="31">
        <v>0</v>
      </c>
      <c r="AB13" s="32">
        <v>6794621</v>
      </c>
      <c r="AC13" s="3"/>
    </row>
    <row r="14" spans="1:29">
      <c r="B14" s="11" t="s">
        <v>29</v>
      </c>
      <c r="C14" s="3">
        <v>38377663.660000004</v>
      </c>
      <c r="D14" s="3">
        <v>49243380.890000001</v>
      </c>
      <c r="E14" s="3">
        <v>44060080.960000001</v>
      </c>
      <c r="F14" s="3">
        <v>39833621.979999997</v>
      </c>
      <c r="G14" s="3">
        <v>37560952.200000003</v>
      </c>
      <c r="H14" s="3">
        <v>41658145.250000007</v>
      </c>
      <c r="I14" s="3">
        <v>43535425.410000004</v>
      </c>
      <c r="J14" s="3">
        <v>54781777.169999994</v>
      </c>
      <c r="K14" s="3">
        <v>35294797.490000002</v>
      </c>
      <c r="L14" s="3">
        <v>46190150.289999999</v>
      </c>
      <c r="M14" s="3">
        <v>40031079.940000013</v>
      </c>
      <c r="N14" s="3">
        <v>33777804.509999998</v>
      </c>
      <c r="O14" s="4">
        <v>504344879.75</v>
      </c>
      <c r="P14" s="3">
        <v>29163328.759999998</v>
      </c>
      <c r="Q14" s="3">
        <v>30857798.679999996</v>
      </c>
      <c r="R14" s="3">
        <v>15589351.450000001</v>
      </c>
      <c r="S14" s="3">
        <v>22423832.460000001</v>
      </c>
      <c r="T14" s="3">
        <v>49375439.899999999</v>
      </c>
      <c r="U14" s="3">
        <v>27434249.520000003</v>
      </c>
      <c r="V14" s="3">
        <v>57935033.330000006</v>
      </c>
      <c r="W14" s="95">
        <v>39204749</v>
      </c>
      <c r="X14" s="3">
        <f>SUM(X4:X13)</f>
        <v>33694329</v>
      </c>
      <c r="Y14" s="84">
        <v>31620964</v>
      </c>
      <c r="Z14" s="84">
        <v>49328103.600000001</v>
      </c>
      <c r="AA14" s="84">
        <v>33009064</v>
      </c>
      <c r="AB14" s="4">
        <v>421388963</v>
      </c>
      <c r="AC14" s="3"/>
    </row>
    <row r="15" spans="1:29">
      <c r="B15" s="12" t="s">
        <v>30</v>
      </c>
      <c r="C15" s="14">
        <v>0.48150570821908439</v>
      </c>
      <c r="D15" s="14">
        <v>0.52353634068344534</v>
      </c>
      <c r="E15" s="14">
        <v>0.48065287631786019</v>
      </c>
      <c r="F15" s="14">
        <v>0.42080370209239004</v>
      </c>
      <c r="G15" s="14">
        <v>0.39227930564234964</v>
      </c>
      <c r="H15" s="14">
        <v>0.47267309700473126</v>
      </c>
      <c r="I15" s="14">
        <v>0.50629662792868635</v>
      </c>
      <c r="J15" s="14">
        <v>0.44580292692176948</v>
      </c>
      <c r="K15" s="14">
        <v>0.43420826758198916</v>
      </c>
      <c r="L15" s="14">
        <v>0.39769119864499219</v>
      </c>
      <c r="M15" s="14">
        <v>0.43328984847796465</v>
      </c>
      <c r="N15" s="14">
        <v>0.37514713512280989</v>
      </c>
      <c r="O15" s="19">
        <v>0.44525733705192816</v>
      </c>
      <c r="P15" s="14">
        <v>0.43652006225640255</v>
      </c>
      <c r="Q15" s="14">
        <v>0.44919281676433276</v>
      </c>
      <c r="R15" s="14">
        <v>0.3116419749311265</v>
      </c>
      <c r="S15" s="14">
        <v>0.31996667206580687</v>
      </c>
      <c r="T15" s="14">
        <v>0.45423902865130739</v>
      </c>
      <c r="U15" s="14">
        <v>0.3279559162754806</v>
      </c>
      <c r="V15" s="14">
        <v>0.62932835198770065</v>
      </c>
      <c r="W15" s="14">
        <v>0.44</v>
      </c>
      <c r="X15" s="14">
        <v>0.53</v>
      </c>
      <c r="Y15" s="14">
        <v>0.44</v>
      </c>
      <c r="Z15" s="14">
        <v>0.35</v>
      </c>
      <c r="AA15" s="14">
        <v>0.33</v>
      </c>
      <c r="AB15" s="19"/>
    </row>
    <row r="16" spans="1:29">
      <c r="A16" s="13"/>
      <c r="Y16" s="83"/>
    </row>
    <row r="17" spans="1:29">
      <c r="B17" s="11" t="s">
        <v>31</v>
      </c>
      <c r="C17" s="3">
        <v>79703444.850000039</v>
      </c>
      <c r="D17" s="3">
        <v>94059145.589999944</v>
      </c>
      <c r="E17" s="3">
        <v>91667153.429999784</v>
      </c>
      <c r="F17" s="3">
        <v>94660816.390000015</v>
      </c>
      <c r="G17" s="3">
        <v>95750531.980000019</v>
      </c>
      <c r="H17" s="3">
        <v>88133099.840000048</v>
      </c>
      <c r="I17" s="3">
        <v>85987982.159999937</v>
      </c>
      <c r="J17" s="3">
        <v>122883395.02000001</v>
      </c>
      <c r="K17" s="3">
        <v>81285411.000000089</v>
      </c>
      <c r="L17" s="3">
        <v>116145769.50000006</v>
      </c>
      <c r="M17" s="3">
        <v>92388686.420000046</v>
      </c>
      <c r="N17" s="3">
        <v>90038817.700000107</v>
      </c>
      <c r="O17" s="4">
        <v>1132704253.8800001</v>
      </c>
      <c r="P17" s="3">
        <v>66808679.099999949</v>
      </c>
      <c r="Q17" s="3">
        <v>68696108.950000018</v>
      </c>
      <c r="R17" s="3">
        <v>50023272.549999975</v>
      </c>
      <c r="S17" s="3">
        <v>70081775.440000013</v>
      </c>
      <c r="T17" s="3">
        <v>108699245.96000011</v>
      </c>
      <c r="U17" s="3">
        <v>83652247.629999861</v>
      </c>
      <c r="V17" s="3">
        <v>92058514.680000097</v>
      </c>
      <c r="W17" s="84">
        <v>88122837</v>
      </c>
      <c r="X17" s="84">
        <v>63726171</v>
      </c>
      <c r="Y17" s="84">
        <v>72498993</v>
      </c>
      <c r="Z17" s="84">
        <v>139877881.80000001</v>
      </c>
      <c r="AA17" s="84">
        <v>101124603</v>
      </c>
      <c r="AB17" s="55">
        <v>1005370330</v>
      </c>
    </row>
    <row r="18" spans="1:29">
      <c r="A18" s="12"/>
      <c r="B18" s="12" t="s">
        <v>21</v>
      </c>
      <c r="C18" s="14">
        <v>1.8030266444653335E-2</v>
      </c>
      <c r="D18" s="14">
        <v>2.0772486675760173E-2</v>
      </c>
      <c r="E18" s="14">
        <v>1.8708794038587408E-2</v>
      </c>
      <c r="F18" s="14">
        <v>2.1230505518394827E-2</v>
      </c>
      <c r="G18" s="14">
        <v>1.7579619426968444E-2</v>
      </c>
      <c r="H18" s="14">
        <v>1.7401336640024741E-2</v>
      </c>
      <c r="I18" s="14">
        <v>1.666539051643582E-2</v>
      </c>
      <c r="J18" s="14">
        <v>2.3790717661101544E-2</v>
      </c>
      <c r="K18" s="14">
        <v>1.7581321527892955E-2</v>
      </c>
      <c r="L18" s="14">
        <v>2.2256105409451984E-2</v>
      </c>
      <c r="M18" s="14">
        <v>1.7880996036732957E-2</v>
      </c>
      <c r="N18" s="14">
        <v>2.0096582567028076E-2</v>
      </c>
      <c r="O18" s="19">
        <v>1.9318731544736966E-2</v>
      </c>
      <c r="P18" s="14">
        <v>1.2845610196132123E-2</v>
      </c>
      <c r="Q18" s="14">
        <v>1.52743176257431E-2</v>
      </c>
      <c r="R18" s="14">
        <v>1.114566678156576E-2</v>
      </c>
      <c r="S18" s="14">
        <v>1.3562979154489329E-2</v>
      </c>
      <c r="T18" s="14">
        <v>2.0978967714766397E-2</v>
      </c>
      <c r="U18" s="14">
        <v>1.9403899702441184E-2</v>
      </c>
      <c r="V18" s="14">
        <v>1.800885104954144E-2</v>
      </c>
      <c r="W18" s="14">
        <v>0.02</v>
      </c>
      <c r="X18" s="14">
        <v>0.01</v>
      </c>
      <c r="Y18" s="102">
        <v>0.01</v>
      </c>
      <c r="Z18" s="14">
        <v>0.03</v>
      </c>
      <c r="AA18" s="14">
        <v>0.02</v>
      </c>
      <c r="AB18" s="19">
        <v>0.02</v>
      </c>
      <c r="AC18" s="3"/>
    </row>
    <row r="19" spans="1:29">
      <c r="A19" s="13"/>
      <c r="D19" s="56"/>
      <c r="Y19" s="82"/>
      <c r="AC19" s="3"/>
    </row>
    <row r="20" spans="1:29">
      <c r="A20" s="11"/>
      <c r="B20" s="11" t="s">
        <v>22</v>
      </c>
      <c r="C20" s="3">
        <v>4420536163.1599827</v>
      </c>
      <c r="D20" s="3">
        <v>4528063830.6900167</v>
      </c>
      <c r="E20" s="3">
        <v>4899682643.4100313</v>
      </c>
      <c r="F20" s="3">
        <v>4458717024.3300467</v>
      </c>
      <c r="G20" s="3">
        <v>5446678318.4800682</v>
      </c>
      <c r="H20" s="3">
        <v>5064731615.9199791</v>
      </c>
      <c r="I20" s="3">
        <v>5159674000.7500257</v>
      </c>
      <c r="J20" s="3">
        <v>5165182352.6499844</v>
      </c>
      <c r="K20" s="3">
        <v>4623395964.3500013</v>
      </c>
      <c r="L20" s="3">
        <v>5218602597.5000057</v>
      </c>
      <c r="M20" s="3">
        <v>5166864655.0900087</v>
      </c>
      <c r="N20" s="3">
        <v>4480304917.4999743</v>
      </c>
      <c r="O20" s="4">
        <v>58632434083.830132</v>
      </c>
      <c r="P20" s="3">
        <v>5200895720.79</v>
      </c>
      <c r="Q20" s="3">
        <v>4497491189.6699495</v>
      </c>
      <c r="R20" s="3">
        <v>4488136378.9500113</v>
      </c>
      <c r="S20" s="3">
        <v>5167137296.4399958</v>
      </c>
      <c r="T20" s="3">
        <v>5181343879.1599998</v>
      </c>
      <c r="U20" s="3">
        <v>4311104928.0199928</v>
      </c>
      <c r="V20" s="3">
        <v>5111848303.1900129</v>
      </c>
      <c r="W20" s="95">
        <v>4974859555</v>
      </c>
      <c r="X20" s="84">
        <v>5147685353</v>
      </c>
      <c r="Y20" s="84">
        <v>5348223452</v>
      </c>
      <c r="Z20" s="84">
        <v>5033126887.4899998</v>
      </c>
      <c r="AA20" s="84">
        <v>4935182479</v>
      </c>
      <c r="AB20" s="55">
        <v>59397035423</v>
      </c>
    </row>
    <row r="21" spans="1:29">
      <c r="Y21" s="82"/>
    </row>
    <row r="22" spans="1:29">
      <c r="A22" s="2" t="s">
        <v>19</v>
      </c>
      <c r="C22" s="86"/>
      <c r="D22" s="58"/>
      <c r="E22" s="58"/>
      <c r="V22" s="87"/>
      <c r="W22" s="34"/>
      <c r="X22" s="34"/>
      <c r="Y22" s="34"/>
      <c r="Z22" s="34"/>
      <c r="AA22" s="34"/>
      <c r="AB22" s="103"/>
    </row>
    <row r="23" spans="1:29">
      <c r="C23" s="58"/>
      <c r="D23" s="75"/>
      <c r="E23" s="76"/>
      <c r="Y23" s="82"/>
    </row>
    <row r="24" spans="1:29">
      <c r="W24" s="34"/>
      <c r="X24" s="34"/>
      <c r="Y24" s="34"/>
      <c r="Z24" s="34"/>
      <c r="AA24" s="34"/>
    </row>
    <row r="25" spans="1:29">
      <c r="Y25" s="82"/>
    </row>
    <row r="26" spans="1:29">
      <c r="B26" s="35"/>
      <c r="Y26" s="82"/>
    </row>
    <row r="27" spans="1:29">
      <c r="B27" s="35"/>
      <c r="Y27" s="83"/>
    </row>
    <row r="28" spans="1:29">
      <c r="F28" s="4">
        <v>1132704253.8800001</v>
      </c>
      <c r="Y28" s="83"/>
    </row>
    <row r="29" spans="1:29">
      <c r="F29" s="55">
        <v>1005370330</v>
      </c>
    </row>
    <row r="30" spans="1:29">
      <c r="G30" s="3">
        <f>F29*100</f>
        <v>100537033000</v>
      </c>
    </row>
    <row r="31" spans="1:29">
      <c r="F31" s="3">
        <f>100-89</f>
        <v>11</v>
      </c>
      <c r="G31" s="3">
        <f>G30/F28</f>
        <v>88.75841390691113</v>
      </c>
    </row>
  </sheetData>
  <mergeCells count="2">
    <mergeCell ref="C2:O2"/>
    <mergeCell ref="P2:AB2"/>
  </mergeCells>
  <pageMargins left="0.2" right="0.22" top="0.74803149606299213" bottom="0.74803149606299213" header="0.31496062992125984" footer="0.31496062992125984"/>
  <pageSetup scale="85" orientation="landscape" r:id="rId1"/>
  <ignoredErrors>
    <ignoredError sqref="AB1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tabSelected="1" topLeftCell="C1" workbookViewId="0">
      <selection activeCell="P22" sqref="P22"/>
    </sheetView>
  </sheetViews>
  <sheetFormatPr baseColWidth="10" defaultRowHeight="12.75"/>
  <cols>
    <col min="1" max="1" width="10.7109375" style="41" customWidth="1"/>
    <col min="2" max="2" width="12.85546875" style="38" bestFit="1" customWidth="1"/>
    <col min="3" max="4" width="11.7109375" style="38" bestFit="1" customWidth="1"/>
    <col min="5" max="5" width="10.85546875" style="38" bestFit="1" customWidth="1"/>
    <col min="6" max="6" width="11.7109375" style="38" bestFit="1" customWidth="1"/>
    <col min="7" max="7" width="10.85546875" style="38" bestFit="1" customWidth="1"/>
    <col min="8" max="8" width="11.7109375" style="38" bestFit="1" customWidth="1"/>
    <col min="9" max="10" width="10.85546875" style="38" bestFit="1" customWidth="1"/>
    <col min="11" max="11" width="11.7109375" style="38" bestFit="1" customWidth="1"/>
    <col min="12" max="13" width="10.85546875" style="38" bestFit="1" customWidth="1"/>
    <col min="14" max="14" width="12.5703125" style="39" bestFit="1" customWidth="1"/>
    <col min="15" max="15" width="10.85546875" style="38" bestFit="1" customWidth="1"/>
    <col min="16" max="16" width="11.7109375" style="38" customWidth="1"/>
    <col min="17" max="17" width="12.42578125" style="38" customWidth="1"/>
    <col min="18" max="18" width="10.140625" style="38" bestFit="1" customWidth="1"/>
    <col min="19" max="21" width="10.140625" style="38" customWidth="1"/>
    <col min="22" max="22" width="12.42578125" style="38" customWidth="1"/>
    <col min="23" max="23" width="13.7109375" style="38" customWidth="1"/>
    <col min="24" max="24" width="12.85546875" style="38" customWidth="1"/>
    <col min="25" max="25" width="14.42578125" style="38" customWidth="1"/>
    <col min="26" max="26" width="12.7109375" style="38" customWidth="1"/>
    <col min="27" max="27" width="11.7109375" style="39" bestFit="1" customWidth="1"/>
    <col min="28" max="29" width="11.7109375" style="38" bestFit="1" customWidth="1"/>
    <col min="30" max="30" width="6.85546875" style="38" bestFit="1" customWidth="1"/>
    <col min="31" max="32" width="11.42578125" style="38"/>
    <col min="33" max="33" width="6.85546875" style="38" bestFit="1" customWidth="1"/>
    <col min="34" max="16384" width="11.42578125" style="38"/>
  </cols>
  <sheetData>
    <row r="1" spans="1:27">
      <c r="A1" s="37" t="s">
        <v>90</v>
      </c>
      <c r="F1" s="59"/>
      <c r="G1" s="57"/>
    </row>
    <row r="2" spans="1:27">
      <c r="A2" s="40" t="s">
        <v>24</v>
      </c>
      <c r="F2" s="59"/>
      <c r="G2" s="57"/>
    </row>
    <row r="3" spans="1:27">
      <c r="B3" s="131">
        <v>2012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31">
        <v>2013</v>
      </c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3"/>
    </row>
    <row r="4" spans="1:27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51" t="s">
        <v>5</v>
      </c>
      <c r="S4" s="51" t="s">
        <v>6</v>
      </c>
      <c r="T4" s="51" t="s">
        <v>7</v>
      </c>
      <c r="U4" s="51" t="s">
        <v>8</v>
      </c>
      <c r="V4" s="51" t="s">
        <v>9</v>
      </c>
      <c r="W4" s="51" t="s">
        <v>10</v>
      </c>
      <c r="X4" s="51" t="s">
        <v>11</v>
      </c>
      <c r="Y4" s="51" t="s">
        <v>12</v>
      </c>
      <c r="Z4" s="51" t="s">
        <v>13</v>
      </c>
      <c r="AA4" s="45" t="s">
        <v>14</v>
      </c>
    </row>
    <row r="5" spans="1:27">
      <c r="A5" s="42" t="s">
        <v>25</v>
      </c>
      <c r="B5" s="43">
        <v>365236896.39006901</v>
      </c>
      <c r="C5" s="44">
        <v>471254376.48003674</v>
      </c>
      <c r="D5" s="44">
        <v>812672155.33001804</v>
      </c>
      <c r="E5" s="44">
        <v>552212453.86992741</v>
      </c>
      <c r="F5" s="44">
        <v>-43303050.560206413</v>
      </c>
      <c r="G5" s="44">
        <v>-501300545.3699522</v>
      </c>
      <c r="H5" s="44">
        <v>-182769268.25001144</v>
      </c>
      <c r="I5" s="44">
        <v>-594402576.8399868</v>
      </c>
      <c r="J5" s="44">
        <v>287007192.43002605</v>
      </c>
      <c r="K5" s="44">
        <v>214327872.41001892</v>
      </c>
      <c r="L5" s="44">
        <v>-359526323.33016586</v>
      </c>
      <c r="M5" s="44">
        <v>471322651.54003906</v>
      </c>
      <c r="N5" s="51">
        <v>1492731834.0998125</v>
      </c>
      <c r="O5" s="43">
        <v>-351699235.9300108</v>
      </c>
      <c r="P5" s="44">
        <v>170276250.68005085</v>
      </c>
      <c r="Q5" s="44">
        <v>129706117.84997654</v>
      </c>
      <c r="R5" s="44">
        <v>-217650665.26995182</v>
      </c>
      <c r="S5" s="44">
        <v>151125826.62000179</v>
      </c>
      <c r="T5" s="44">
        <v>559734024.38996601</v>
      </c>
      <c r="U5" s="44">
        <v>-461846719.92999554</v>
      </c>
      <c r="V5" s="44">
        <v>2846253</v>
      </c>
      <c r="W5" s="44">
        <v>-297689547</v>
      </c>
      <c r="X5" s="44">
        <v>-510240160</v>
      </c>
      <c r="Y5" s="44">
        <v>-88962805</v>
      </c>
      <c r="Z5" s="44">
        <v>336939957</v>
      </c>
      <c r="AA5" s="45">
        <v>-577460704</v>
      </c>
    </row>
    <row r="6" spans="1:27">
      <c r="A6" s="46" t="s">
        <v>32</v>
      </c>
      <c r="B6" s="47">
        <v>-47301664.710000038</v>
      </c>
      <c r="C6" s="48">
        <v>-71802871.409999952</v>
      </c>
      <c r="D6" s="48">
        <v>-36721224.949999757</v>
      </c>
      <c r="E6" s="48">
        <v>-73904272.890000015</v>
      </c>
      <c r="F6" s="48">
        <v>-20507835.320000082</v>
      </c>
      <c r="G6" s="48">
        <v>-65757400.660000056</v>
      </c>
      <c r="H6" s="48">
        <v>-13426369.23999989</v>
      </c>
      <c r="I6" s="48">
        <v>-90434175.270000011</v>
      </c>
      <c r="J6" s="48">
        <v>-57464488.240000099</v>
      </c>
      <c r="K6" s="48">
        <v>-79109021.330000013</v>
      </c>
      <c r="L6" s="48">
        <v>-53195836.080000065</v>
      </c>
      <c r="M6" s="48">
        <v>-56101399.600000128</v>
      </c>
      <c r="N6" s="67">
        <v>-665726559.70000017</v>
      </c>
      <c r="O6" s="47">
        <v>-34604655.439999953</v>
      </c>
      <c r="P6" s="48">
        <v>-51650946.920000017</v>
      </c>
      <c r="Q6" s="48">
        <v>-35238056.139999978</v>
      </c>
      <c r="R6" s="48">
        <v>7008646.3000000119</v>
      </c>
      <c r="S6" s="48">
        <v>-85932640.610000119</v>
      </c>
      <c r="T6" s="48">
        <v>-52417950.699999861</v>
      </c>
      <c r="U6" s="48">
        <v>-67012524.2000001</v>
      </c>
      <c r="V6" s="48">
        <v>-63351800</v>
      </c>
      <c r="W6" s="48">
        <v>-39886589</v>
      </c>
      <c r="X6" s="48">
        <v>-45068226</v>
      </c>
      <c r="Y6" s="48">
        <v>-104129360</v>
      </c>
      <c r="Z6" s="48">
        <v>-42934221</v>
      </c>
      <c r="AA6" s="49">
        <v>-615218324</v>
      </c>
    </row>
    <row r="7" spans="1:27">
      <c r="N7" s="39">
        <f>SUM(B5:M5)</f>
        <v>1492731834.0998125</v>
      </c>
      <c r="W7" s="104"/>
      <c r="X7" s="104"/>
      <c r="Y7" s="104"/>
      <c r="Z7" s="104"/>
    </row>
    <row r="8" spans="1:27">
      <c r="A8" s="2" t="s">
        <v>19</v>
      </c>
      <c r="V8" s="3"/>
      <c r="X8" s="3"/>
    </row>
    <row r="9" spans="1:27">
      <c r="X9" s="3"/>
      <c r="Y9" s="3"/>
    </row>
    <row r="11" spans="1:27">
      <c r="A11" s="60"/>
      <c r="B11" s="59"/>
      <c r="C11" s="59"/>
    </row>
    <row r="12" spans="1:27">
      <c r="A12" s="61"/>
      <c r="B12" s="61"/>
      <c r="C12" s="80"/>
      <c r="V12" s="3"/>
      <c r="X12" s="3"/>
    </row>
    <row r="13" spans="1:27">
      <c r="A13" s="77"/>
      <c r="B13" s="121"/>
      <c r="C13" s="65"/>
      <c r="X13" s="3"/>
      <c r="Y13" s="3"/>
    </row>
    <row r="14" spans="1:27">
      <c r="A14" s="79"/>
      <c r="B14" s="79"/>
      <c r="C14" s="65"/>
      <c r="O14" s="109"/>
      <c r="P14" s="109"/>
      <c r="Q14" s="109"/>
      <c r="R14" s="109"/>
      <c r="S14" s="109"/>
      <c r="T14" s="109"/>
    </row>
    <row r="15" spans="1:27">
      <c r="A15" s="60"/>
      <c r="B15" s="59"/>
      <c r="C15" s="65"/>
      <c r="O15" s="109"/>
      <c r="P15" s="109"/>
      <c r="Q15" s="109"/>
      <c r="R15" s="109"/>
      <c r="S15" s="109"/>
      <c r="T15" s="109"/>
    </row>
    <row r="16" spans="1:27">
      <c r="A16" s="60"/>
      <c r="B16" s="59"/>
      <c r="C16" s="65"/>
      <c r="O16" s="109"/>
      <c r="P16" s="109"/>
      <c r="Q16" s="109"/>
      <c r="R16" s="109"/>
      <c r="S16" s="109"/>
      <c r="T16" s="109"/>
      <c r="V16" s="3"/>
      <c r="X16" s="3"/>
    </row>
    <row r="17" spans="1:27">
      <c r="A17" s="60"/>
      <c r="B17" s="59"/>
      <c r="C17" s="65"/>
      <c r="O17" s="109"/>
      <c r="P17" s="127"/>
      <c r="Q17" s="109"/>
      <c r="R17" s="127"/>
      <c r="S17" s="109"/>
      <c r="T17" s="109"/>
      <c r="X17" s="3"/>
      <c r="Y17" s="3"/>
    </row>
    <row r="18" spans="1:27">
      <c r="A18" s="59"/>
      <c r="B18" s="79"/>
      <c r="C18" s="80"/>
      <c r="O18" s="109"/>
      <c r="P18" s="127"/>
      <c r="Q18" s="109"/>
      <c r="R18" s="127"/>
      <c r="S18" s="109"/>
      <c r="T18" s="109"/>
    </row>
    <row r="19" spans="1:27">
      <c r="A19" s="60"/>
      <c r="B19" s="78"/>
      <c r="C19" s="80"/>
      <c r="O19" s="109"/>
      <c r="P19" s="109"/>
      <c r="Q19" s="109"/>
      <c r="R19" s="109"/>
      <c r="S19" s="109"/>
      <c r="T19" s="109"/>
      <c r="X19" s="38" t="s">
        <v>86</v>
      </c>
    </row>
    <row r="20" spans="1:27">
      <c r="C20" s="66"/>
      <c r="O20" s="109"/>
      <c r="P20" s="109"/>
      <c r="Q20" s="109"/>
      <c r="R20" s="109"/>
      <c r="S20" s="109"/>
      <c r="T20" s="109"/>
    </row>
    <row r="21" spans="1:27">
      <c r="O21" s="109"/>
      <c r="P21" s="109"/>
      <c r="Q21" s="109"/>
      <c r="R21" s="109"/>
      <c r="S21" s="109"/>
      <c r="T21" s="109"/>
    </row>
    <row r="22" spans="1:27">
      <c r="B22" s="3"/>
      <c r="O22" s="109"/>
      <c r="P22" s="109"/>
      <c r="Q22" s="109"/>
      <c r="R22" s="109"/>
      <c r="S22" s="109"/>
      <c r="T22" s="109"/>
    </row>
    <row r="23" spans="1:27">
      <c r="B23" s="3"/>
    </row>
    <row r="26" spans="1:27">
      <c r="B26" s="3"/>
    </row>
    <row r="27" spans="1:27">
      <c r="B27" s="3"/>
      <c r="N27" s="38"/>
      <c r="AA27" s="38"/>
    </row>
  </sheetData>
  <mergeCells count="2">
    <mergeCell ref="B3:N3"/>
    <mergeCell ref="O3:AA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1"/>
  <sheetViews>
    <sheetView topLeftCell="A23" zoomScaleNormal="100" workbookViewId="0">
      <selection activeCell="B38" sqref="B38"/>
    </sheetView>
  </sheetViews>
  <sheetFormatPr baseColWidth="10" defaultRowHeight="12.75"/>
  <cols>
    <col min="1" max="1" width="11.140625" style="2" customWidth="1"/>
    <col min="2" max="2" width="84.5703125" style="2" customWidth="1"/>
    <col min="3" max="8" width="10.85546875" style="3" bestFit="1" customWidth="1"/>
    <col min="9" max="9" width="11.7109375" style="3" bestFit="1" customWidth="1"/>
    <col min="10" max="14" width="10.85546875" style="3" bestFit="1" customWidth="1"/>
    <col min="15" max="15" width="11.7109375" style="4" customWidth="1"/>
    <col min="16" max="16" width="10.85546875" style="3" bestFit="1" customWidth="1"/>
    <col min="17" max="23" width="10.85546875" style="3" customWidth="1"/>
    <col min="24" max="24" width="13.28515625" style="3" customWidth="1"/>
    <col min="25" max="26" width="12.85546875" style="3" customWidth="1"/>
    <col min="27" max="27" width="14.5703125" style="3" customWidth="1"/>
    <col min="28" max="28" width="11.7109375" style="20" bestFit="1" customWidth="1"/>
    <col min="29" max="16384" width="11.42578125" style="2"/>
  </cols>
  <sheetData>
    <row r="1" spans="1:29" s="72" customFormat="1">
      <c r="A1" s="68" t="s">
        <v>89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1"/>
    </row>
    <row r="2" spans="1:29">
      <c r="A2" s="5" t="s">
        <v>0</v>
      </c>
      <c r="C2" s="128">
        <v>2012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8">
        <v>2013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30"/>
    </row>
    <row r="3" spans="1:29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  <c r="Y3" s="9" t="s">
        <v>11</v>
      </c>
      <c r="Z3" s="9" t="s">
        <v>12</v>
      </c>
      <c r="AA3" s="9" t="s">
        <v>13</v>
      </c>
      <c r="AB3" s="10" t="s">
        <v>14</v>
      </c>
    </row>
    <row r="4" spans="1:29">
      <c r="A4" s="53" t="s">
        <v>78</v>
      </c>
      <c r="B4" s="15" t="s">
        <v>66</v>
      </c>
      <c r="C4" s="21">
        <v>12393919.32</v>
      </c>
      <c r="D4" s="22">
        <v>8769052.1699999999</v>
      </c>
      <c r="E4" s="22">
        <v>21429822.48</v>
      </c>
      <c r="F4" s="22">
        <v>11382204.939999999</v>
      </c>
      <c r="G4" s="22">
        <v>10758540.630000001</v>
      </c>
      <c r="H4" s="22">
        <v>12777487.949999999</v>
      </c>
      <c r="I4" s="22">
        <v>9460415.0299999993</v>
      </c>
      <c r="J4" s="22">
        <v>11664919.189999999</v>
      </c>
      <c r="K4" s="22">
        <v>11866560.029999999</v>
      </c>
      <c r="L4" s="22">
        <v>11976368.140000001</v>
      </c>
      <c r="M4" s="22">
        <v>9917588.5099999998</v>
      </c>
      <c r="N4" s="22">
        <v>12473931.939999999</v>
      </c>
      <c r="O4" s="23">
        <v>144870810.33000001</v>
      </c>
      <c r="P4" s="21">
        <v>12460884.33</v>
      </c>
      <c r="Q4" s="22">
        <v>9369740.0099999998</v>
      </c>
      <c r="R4" s="22">
        <v>6912235.2299999995</v>
      </c>
      <c r="S4" s="22">
        <v>11261664.689999998</v>
      </c>
      <c r="T4" s="22">
        <v>12470481.219999997</v>
      </c>
      <c r="U4" s="22">
        <v>11345856.460000001</v>
      </c>
      <c r="V4" s="22">
        <v>9432958.1100000013</v>
      </c>
      <c r="W4" s="22">
        <v>10415991</v>
      </c>
      <c r="X4" s="22">
        <v>8273049.75</v>
      </c>
      <c r="Y4" s="98">
        <v>8921013.8100000005</v>
      </c>
      <c r="Z4" s="98">
        <v>8636635.1400000006</v>
      </c>
      <c r="AA4" s="100">
        <v>12575987.48</v>
      </c>
      <c r="AB4" s="23">
        <v>122076497</v>
      </c>
      <c r="AC4" s="3"/>
    </row>
    <row r="5" spans="1:29">
      <c r="A5" s="52" t="s">
        <v>79</v>
      </c>
      <c r="B5" s="16" t="s">
        <v>68</v>
      </c>
      <c r="C5" s="24">
        <v>472159.3</v>
      </c>
      <c r="D5" s="25">
        <v>1042865.21</v>
      </c>
      <c r="E5" s="25">
        <v>985045.56</v>
      </c>
      <c r="F5" s="25">
        <v>1143260.52</v>
      </c>
      <c r="G5" s="25">
        <v>981034.44</v>
      </c>
      <c r="H5" s="25">
        <v>940475.9</v>
      </c>
      <c r="I5" s="25">
        <v>935215.32</v>
      </c>
      <c r="J5" s="25">
        <v>574716.61</v>
      </c>
      <c r="K5" s="25">
        <v>625436.39</v>
      </c>
      <c r="L5" s="25">
        <v>695750.68</v>
      </c>
      <c r="M5" s="25">
        <v>665493.27</v>
      </c>
      <c r="N5" s="25">
        <v>545601.99</v>
      </c>
      <c r="O5" s="26">
        <v>9607055.1900000013</v>
      </c>
      <c r="P5" s="24">
        <v>616603.69000000006</v>
      </c>
      <c r="Q5" s="25">
        <v>697858.39999999991</v>
      </c>
      <c r="R5" s="25">
        <v>1133211.4100000001</v>
      </c>
      <c r="S5" s="25">
        <v>1527068.33</v>
      </c>
      <c r="T5" s="25">
        <v>1004500.42</v>
      </c>
      <c r="U5" s="25">
        <v>783868.37</v>
      </c>
      <c r="V5" s="25">
        <v>870400.33</v>
      </c>
      <c r="W5" s="25">
        <v>592004</v>
      </c>
      <c r="X5" s="25">
        <v>622271.24</v>
      </c>
      <c r="Y5" s="111">
        <v>589891.34</v>
      </c>
      <c r="Z5" s="96">
        <v>669872.01</v>
      </c>
      <c r="AA5" s="107">
        <v>402185.09</v>
      </c>
      <c r="AB5" s="26">
        <v>9509735</v>
      </c>
      <c r="AC5" s="3"/>
    </row>
    <row r="6" spans="1:29">
      <c r="A6" s="36" t="s">
        <v>80</v>
      </c>
      <c r="B6" s="17" t="s">
        <v>69</v>
      </c>
      <c r="C6" s="27">
        <v>473522.53</v>
      </c>
      <c r="D6" s="28">
        <v>452644.65</v>
      </c>
      <c r="E6" s="28">
        <v>464395.93</v>
      </c>
      <c r="F6" s="28">
        <v>801697.04</v>
      </c>
      <c r="G6" s="28">
        <v>961737.74</v>
      </c>
      <c r="H6" s="28">
        <v>364705.22</v>
      </c>
      <c r="I6" s="28">
        <v>1160380.3600000001</v>
      </c>
      <c r="J6" s="28">
        <v>657484.04</v>
      </c>
      <c r="K6" s="28">
        <v>743205.51</v>
      </c>
      <c r="L6" s="28">
        <v>613964.66</v>
      </c>
      <c r="M6" s="28">
        <v>1277718.29</v>
      </c>
      <c r="N6" s="28">
        <v>321673.11</v>
      </c>
      <c r="O6" s="29">
        <v>8293129.080000001</v>
      </c>
      <c r="P6" s="27">
        <v>696963.59</v>
      </c>
      <c r="Q6" s="28">
        <v>455548.08000000007</v>
      </c>
      <c r="R6" s="28">
        <v>467253.25999999989</v>
      </c>
      <c r="S6" s="28">
        <v>784139.54000000015</v>
      </c>
      <c r="T6" s="28">
        <v>1025683.6999999998</v>
      </c>
      <c r="U6" s="28">
        <v>591045.86</v>
      </c>
      <c r="V6" s="28">
        <v>718232.43</v>
      </c>
      <c r="W6" s="28">
        <v>617657</v>
      </c>
      <c r="X6" s="28">
        <v>708069.58</v>
      </c>
      <c r="Y6" s="99">
        <v>587651.68999999994</v>
      </c>
      <c r="Z6" s="99">
        <v>564523.84</v>
      </c>
      <c r="AA6" s="101">
        <v>620773.14</v>
      </c>
      <c r="AB6" s="29">
        <v>7837542</v>
      </c>
      <c r="AC6" s="3"/>
    </row>
    <row r="7" spans="1:29">
      <c r="A7" s="52" t="s">
        <v>81</v>
      </c>
      <c r="B7" s="16" t="s">
        <v>70</v>
      </c>
      <c r="C7" s="24">
        <v>504768.94</v>
      </c>
      <c r="D7" s="25">
        <v>524428.02</v>
      </c>
      <c r="E7" s="25">
        <v>488996.1</v>
      </c>
      <c r="F7" s="25">
        <v>391825.25</v>
      </c>
      <c r="G7" s="25">
        <v>706311.14</v>
      </c>
      <c r="H7" s="25">
        <v>464882.3</v>
      </c>
      <c r="I7" s="25">
        <v>409335.85</v>
      </c>
      <c r="J7" s="25">
        <v>566346.52</v>
      </c>
      <c r="K7" s="25">
        <v>379632.92</v>
      </c>
      <c r="L7" s="25">
        <v>420256.73</v>
      </c>
      <c r="M7" s="25">
        <v>399484.34</v>
      </c>
      <c r="N7" s="25">
        <v>316370.28000000003</v>
      </c>
      <c r="O7" s="26">
        <v>5572638.3899999997</v>
      </c>
      <c r="P7" s="24">
        <v>638863.07999999996</v>
      </c>
      <c r="Q7" s="25">
        <v>459281.00000000006</v>
      </c>
      <c r="R7" s="25">
        <v>433617.64</v>
      </c>
      <c r="S7" s="25">
        <v>499753.11000000004</v>
      </c>
      <c r="T7" s="25">
        <v>605800.16</v>
      </c>
      <c r="U7" s="25">
        <v>453161.28</v>
      </c>
      <c r="V7" s="25">
        <v>598717.29</v>
      </c>
      <c r="W7" s="25">
        <v>425528</v>
      </c>
      <c r="X7" s="25">
        <v>402447.29</v>
      </c>
      <c r="Y7" s="111">
        <v>510759.47</v>
      </c>
      <c r="Z7" s="96">
        <v>457442.03</v>
      </c>
      <c r="AA7" s="107">
        <v>751534.3</v>
      </c>
      <c r="AB7" s="26">
        <v>6236905</v>
      </c>
      <c r="AC7" s="3"/>
    </row>
    <row r="8" spans="1:29" ht="25.5">
      <c r="A8" s="36">
        <v>1211909000</v>
      </c>
      <c r="B8" s="17" t="s">
        <v>71</v>
      </c>
      <c r="C8" s="27">
        <v>31755.33</v>
      </c>
      <c r="D8" s="28">
        <v>22797.53</v>
      </c>
      <c r="E8" s="28">
        <v>723054.83</v>
      </c>
      <c r="F8" s="28">
        <v>147968.65</v>
      </c>
      <c r="G8" s="28">
        <v>135232.43</v>
      </c>
      <c r="H8" s="28">
        <v>194961.42</v>
      </c>
      <c r="I8" s="28">
        <v>65232.72</v>
      </c>
      <c r="J8" s="28">
        <v>301876.36</v>
      </c>
      <c r="K8" s="28">
        <v>79639.520000000004</v>
      </c>
      <c r="L8" s="28">
        <v>11211.1</v>
      </c>
      <c r="M8" s="28">
        <v>47647.93</v>
      </c>
      <c r="N8" s="28">
        <v>95656.43</v>
      </c>
      <c r="O8" s="29">
        <v>1857034.25</v>
      </c>
      <c r="P8" s="27">
        <v>136035.53000000003</v>
      </c>
      <c r="Q8" s="28">
        <v>45907.1</v>
      </c>
      <c r="R8" s="28">
        <v>338469.76</v>
      </c>
      <c r="S8" s="28">
        <v>297031.11</v>
      </c>
      <c r="T8" s="28">
        <v>104178.47999999998</v>
      </c>
      <c r="U8" s="28">
        <v>2310.75</v>
      </c>
      <c r="V8" s="28">
        <v>450422.88</v>
      </c>
      <c r="W8" s="28">
        <v>184290</v>
      </c>
      <c r="X8" s="28">
        <v>46353.51</v>
      </c>
      <c r="Y8" s="99">
        <v>87146.89</v>
      </c>
      <c r="Z8" s="99">
        <v>146083.35999999999</v>
      </c>
      <c r="AA8" s="101">
        <v>94943.01</v>
      </c>
      <c r="AB8" s="29">
        <v>1933172</v>
      </c>
      <c r="AC8" s="3"/>
    </row>
    <row r="9" spans="1:29">
      <c r="A9" s="52">
        <v>1801001900</v>
      </c>
      <c r="B9" s="16" t="s">
        <v>72</v>
      </c>
      <c r="C9" s="24">
        <v>0</v>
      </c>
      <c r="D9" s="25">
        <v>0</v>
      </c>
      <c r="E9" s="25">
        <v>0</v>
      </c>
      <c r="F9" s="25">
        <v>0</v>
      </c>
      <c r="G9" s="25">
        <v>50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6">
        <v>50</v>
      </c>
      <c r="P9" s="24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437020.06</v>
      </c>
      <c r="W9" s="112">
        <v>0</v>
      </c>
      <c r="X9" s="25">
        <v>245260.22</v>
      </c>
      <c r="Y9" s="111">
        <v>0</v>
      </c>
      <c r="Z9" s="105">
        <v>0</v>
      </c>
      <c r="AA9" s="108">
        <v>0</v>
      </c>
      <c r="AB9" s="26">
        <v>682280</v>
      </c>
      <c r="AC9" s="3"/>
    </row>
    <row r="10" spans="1:29">
      <c r="A10" s="36">
        <v>1701999000</v>
      </c>
      <c r="B10" s="17" t="s">
        <v>73</v>
      </c>
      <c r="C10" s="27">
        <v>2421514.71</v>
      </c>
      <c r="D10" s="28">
        <v>403761.53</v>
      </c>
      <c r="E10" s="28">
        <v>833556.97</v>
      </c>
      <c r="F10" s="28">
        <v>632590.04</v>
      </c>
      <c r="G10" s="28">
        <v>387055.15</v>
      </c>
      <c r="H10" s="28">
        <v>292376.74</v>
      </c>
      <c r="I10" s="28">
        <v>663056.17000000004</v>
      </c>
      <c r="J10" s="28">
        <v>814784.96</v>
      </c>
      <c r="K10" s="28">
        <v>194308.17</v>
      </c>
      <c r="L10" s="28">
        <v>1372990.9</v>
      </c>
      <c r="M10" s="28">
        <v>1287450.33</v>
      </c>
      <c r="N10" s="28">
        <v>285865.7</v>
      </c>
      <c r="O10" s="29">
        <v>9589311.3699999992</v>
      </c>
      <c r="P10" s="27">
        <v>811220.08000000007</v>
      </c>
      <c r="Q10" s="28">
        <v>152770.44</v>
      </c>
      <c r="R10" s="28">
        <v>325389.57</v>
      </c>
      <c r="S10" s="28">
        <v>613358.37000000011</v>
      </c>
      <c r="T10" s="28">
        <v>243601.00999999998</v>
      </c>
      <c r="U10" s="28">
        <v>174729.9</v>
      </c>
      <c r="V10" s="28">
        <v>433746.83999999997</v>
      </c>
      <c r="W10" s="28">
        <v>956053</v>
      </c>
      <c r="X10" s="28">
        <v>956880.64</v>
      </c>
      <c r="Y10" s="99">
        <v>672566.1</v>
      </c>
      <c r="Z10" s="99">
        <v>1488577.37</v>
      </c>
      <c r="AA10" s="101">
        <v>662082.03</v>
      </c>
      <c r="AB10" s="29">
        <v>7490975</v>
      </c>
      <c r="AC10" s="3"/>
    </row>
    <row r="11" spans="1:29">
      <c r="A11" s="52" t="s">
        <v>82</v>
      </c>
      <c r="B11" s="16" t="s">
        <v>75</v>
      </c>
      <c r="C11" s="24">
        <v>219104.76</v>
      </c>
      <c r="D11" s="25">
        <v>255873.8</v>
      </c>
      <c r="E11" s="25">
        <v>283246.53000000003</v>
      </c>
      <c r="F11" s="25">
        <v>251179.75</v>
      </c>
      <c r="G11" s="25">
        <v>236108.62</v>
      </c>
      <c r="H11" s="25">
        <v>202920.88</v>
      </c>
      <c r="I11" s="25">
        <v>298952.74</v>
      </c>
      <c r="J11" s="25">
        <v>372536.58</v>
      </c>
      <c r="K11" s="25">
        <v>252730.95</v>
      </c>
      <c r="L11" s="25">
        <v>205200.6</v>
      </c>
      <c r="M11" s="25">
        <v>319849.53999999998</v>
      </c>
      <c r="N11" s="25">
        <v>142509.63</v>
      </c>
      <c r="O11" s="26">
        <v>3040214.38</v>
      </c>
      <c r="P11" s="24">
        <v>211646.81999999998</v>
      </c>
      <c r="Q11" s="25">
        <v>206446</v>
      </c>
      <c r="R11" s="25">
        <v>263414.87</v>
      </c>
      <c r="S11" s="25">
        <v>252219.98</v>
      </c>
      <c r="T11" s="25">
        <v>274183.52</v>
      </c>
      <c r="U11" s="25">
        <v>328426.39</v>
      </c>
      <c r="V11" s="25">
        <v>256801.15</v>
      </c>
      <c r="W11" s="25">
        <v>218111</v>
      </c>
      <c r="X11" s="25">
        <v>135293.04999999999</v>
      </c>
      <c r="Y11" s="111">
        <v>177882.04</v>
      </c>
      <c r="Z11" s="96">
        <v>301333.46000000002</v>
      </c>
      <c r="AA11" s="107">
        <v>353498.83</v>
      </c>
      <c r="AB11" s="26">
        <v>2979257</v>
      </c>
      <c r="AC11" s="3"/>
    </row>
    <row r="12" spans="1:29">
      <c r="A12" s="36" t="s">
        <v>83</v>
      </c>
      <c r="B12" s="17" t="s">
        <v>76</v>
      </c>
      <c r="C12" s="27">
        <v>355838.79</v>
      </c>
      <c r="D12" s="28">
        <v>176993.47</v>
      </c>
      <c r="E12" s="28">
        <v>316505.57</v>
      </c>
      <c r="F12" s="28">
        <v>265293.34000000003</v>
      </c>
      <c r="G12" s="28">
        <v>636679.64</v>
      </c>
      <c r="H12" s="28">
        <v>248026.92</v>
      </c>
      <c r="I12" s="28">
        <v>462814.75</v>
      </c>
      <c r="J12" s="28">
        <v>197020.25</v>
      </c>
      <c r="K12" s="28">
        <v>339941.26</v>
      </c>
      <c r="L12" s="28">
        <v>328035.14</v>
      </c>
      <c r="M12" s="28">
        <v>211584.26</v>
      </c>
      <c r="N12" s="28">
        <v>298771.63</v>
      </c>
      <c r="O12" s="29">
        <v>3837505.0200000005</v>
      </c>
      <c r="P12" s="27">
        <v>372888.13</v>
      </c>
      <c r="Q12" s="28">
        <v>208637.31</v>
      </c>
      <c r="R12" s="28">
        <v>268704.75000000006</v>
      </c>
      <c r="S12" s="28">
        <v>402113.37999999995</v>
      </c>
      <c r="T12" s="28">
        <v>513826.53000000009</v>
      </c>
      <c r="U12" s="28">
        <v>305983.57999999996</v>
      </c>
      <c r="V12" s="28">
        <v>250915.01</v>
      </c>
      <c r="W12" s="28">
        <v>288177</v>
      </c>
      <c r="X12" s="28">
        <v>247693</v>
      </c>
      <c r="Y12" s="28">
        <v>317570.53000000003</v>
      </c>
      <c r="Z12" s="28">
        <v>227806.99</v>
      </c>
      <c r="AA12" s="92">
        <v>252900.11</v>
      </c>
      <c r="AB12" s="29">
        <v>3657216</v>
      </c>
      <c r="AC12" s="3"/>
    </row>
    <row r="13" spans="1:29">
      <c r="A13" s="54" t="s">
        <v>84</v>
      </c>
      <c r="B13" s="18" t="s">
        <v>77</v>
      </c>
      <c r="C13" s="30">
        <v>203576.54</v>
      </c>
      <c r="D13" s="31">
        <v>76289.440000000002</v>
      </c>
      <c r="E13" s="31">
        <v>193096.93</v>
      </c>
      <c r="F13" s="31">
        <v>157182.29</v>
      </c>
      <c r="G13" s="31">
        <v>74152.600000000006</v>
      </c>
      <c r="H13" s="31">
        <v>212505.01</v>
      </c>
      <c r="I13" s="31">
        <v>305839.28999999998</v>
      </c>
      <c r="J13" s="31">
        <v>111396.68</v>
      </c>
      <c r="K13" s="31">
        <v>155044.51</v>
      </c>
      <c r="L13" s="31">
        <v>94372.26</v>
      </c>
      <c r="M13" s="31">
        <v>151978.69</v>
      </c>
      <c r="N13" s="31">
        <v>274906.09999999998</v>
      </c>
      <c r="O13" s="32">
        <v>2010340.3399999999</v>
      </c>
      <c r="P13" s="30">
        <v>107767.97</v>
      </c>
      <c r="Q13" s="31">
        <v>189837.21</v>
      </c>
      <c r="R13" s="31">
        <v>36695.839999999997</v>
      </c>
      <c r="S13" s="31">
        <v>224827.81</v>
      </c>
      <c r="T13" s="31">
        <v>188467.76</v>
      </c>
      <c r="U13" s="31">
        <v>238854.25</v>
      </c>
      <c r="V13" s="31">
        <v>247334.46</v>
      </c>
      <c r="W13" s="31">
        <v>211383</v>
      </c>
      <c r="X13" s="31">
        <v>87590</v>
      </c>
      <c r="Y13" s="31">
        <v>193143.45</v>
      </c>
      <c r="Z13" s="97">
        <v>79735.61</v>
      </c>
      <c r="AA13" s="48">
        <v>241060.28</v>
      </c>
      <c r="AB13" s="32">
        <v>2046698</v>
      </c>
      <c r="AC13" s="3"/>
    </row>
    <row r="14" spans="1:29">
      <c r="B14" s="11" t="s">
        <v>33</v>
      </c>
      <c r="C14" s="3">
        <v>17076160.219999999</v>
      </c>
      <c r="D14" s="3">
        <v>11724705.819999998</v>
      </c>
      <c r="E14" s="3">
        <v>25717720.899999999</v>
      </c>
      <c r="F14" s="3">
        <v>15173201.82</v>
      </c>
      <c r="G14" s="3">
        <v>14876902.390000001</v>
      </c>
      <c r="H14" s="3">
        <v>15698342.340000002</v>
      </c>
      <c r="I14" s="3">
        <v>13761242.229999999</v>
      </c>
      <c r="J14" s="3">
        <v>15261081.189999999</v>
      </c>
      <c r="K14" s="3">
        <v>14636499.259999998</v>
      </c>
      <c r="L14" s="3">
        <v>15718150.210000001</v>
      </c>
      <c r="M14" s="3">
        <v>14278795.159999998</v>
      </c>
      <c r="N14" s="3">
        <v>14755286.809999999</v>
      </c>
      <c r="O14" s="4">
        <v>188678088.35000002</v>
      </c>
      <c r="P14" s="3">
        <v>16052873.220000001</v>
      </c>
      <c r="Q14" s="3">
        <v>11786025.550000001</v>
      </c>
      <c r="R14" s="3">
        <v>10178992.33</v>
      </c>
      <c r="S14" s="3">
        <v>15862176.32</v>
      </c>
      <c r="T14" s="3">
        <v>16430722.799999995</v>
      </c>
      <c r="U14" s="3">
        <v>14224236.84</v>
      </c>
      <c r="V14" s="3">
        <v>13696548.560000002</v>
      </c>
      <c r="W14" s="3">
        <v>13909194</v>
      </c>
      <c r="X14" s="38">
        <v>11724908</v>
      </c>
      <c r="Y14" s="38">
        <v>12057625.300000001</v>
      </c>
      <c r="Z14" s="38">
        <v>12572009.800000001</v>
      </c>
      <c r="AA14" s="91">
        <v>15954964.300000001</v>
      </c>
      <c r="AB14" s="4">
        <v>164450277</v>
      </c>
      <c r="AC14" s="3"/>
    </row>
    <row r="15" spans="1:29">
      <c r="B15" s="12" t="s">
        <v>34</v>
      </c>
      <c r="C15" s="14">
        <v>0.93005490696686666</v>
      </c>
      <c r="D15" s="14">
        <v>0.92629026095133038</v>
      </c>
      <c r="E15" s="14">
        <v>0.94237267541023795</v>
      </c>
      <c r="F15" s="14">
        <v>0.94864246904418459</v>
      </c>
      <c r="G15" s="14">
        <v>0.86419053624618869</v>
      </c>
      <c r="H15" s="14">
        <v>0.91716058433039904</v>
      </c>
      <c r="I15" s="14">
        <v>0.90535355290852781</v>
      </c>
      <c r="J15" s="14">
        <v>0.93109655243924816</v>
      </c>
      <c r="K15" s="14">
        <v>0.94938085436732345</v>
      </c>
      <c r="L15" s="14">
        <v>0.92382070909868608</v>
      </c>
      <c r="M15" s="14">
        <v>0.92986155726361919</v>
      </c>
      <c r="N15" s="14">
        <v>0.93292677345538766</v>
      </c>
      <c r="O15" s="19">
        <v>0.92567475412626354</v>
      </c>
      <c r="P15" s="14">
        <v>0.92962006393733265</v>
      </c>
      <c r="Q15" s="14">
        <v>0.92419902503973561</v>
      </c>
      <c r="R15" s="14">
        <v>0.87168767383305645</v>
      </c>
      <c r="S15" s="14">
        <v>0.90003074136520989</v>
      </c>
      <c r="T15" s="14">
        <v>0.90408410418519436</v>
      </c>
      <c r="U15" s="14">
        <v>0.91353186523701346</v>
      </c>
      <c r="V15" s="14">
        <v>0.92995338447042375</v>
      </c>
      <c r="W15" s="14">
        <v>0.89</v>
      </c>
      <c r="X15" s="14">
        <v>0.92</v>
      </c>
      <c r="Y15" s="14">
        <v>0.9</v>
      </c>
      <c r="Z15" s="14">
        <v>0.56999999999999995</v>
      </c>
      <c r="AA15" s="14">
        <v>0.93</v>
      </c>
      <c r="AB15" s="19"/>
      <c r="AC15" s="3"/>
    </row>
    <row r="16" spans="1:29">
      <c r="B16" s="12"/>
      <c r="AC16" s="3"/>
    </row>
    <row r="17" spans="1:29">
      <c r="B17" s="11" t="s">
        <v>35</v>
      </c>
      <c r="C17" s="3">
        <v>18360378.609999999</v>
      </c>
      <c r="D17" s="3">
        <v>12657701.709999997</v>
      </c>
      <c r="E17" s="3">
        <v>27290393.25</v>
      </c>
      <c r="F17" s="3">
        <v>15994647.420000004</v>
      </c>
      <c r="G17" s="3">
        <v>17214840.670000002</v>
      </c>
      <c r="H17" s="3">
        <v>17116241.809999995</v>
      </c>
      <c r="I17" s="3">
        <v>15199854.450000001</v>
      </c>
      <c r="J17" s="3">
        <v>16390438.939999994</v>
      </c>
      <c r="K17" s="3">
        <v>15416889.009999998</v>
      </c>
      <c r="L17" s="3">
        <v>17014286.490000006</v>
      </c>
      <c r="M17" s="3">
        <v>15355829.099999998</v>
      </c>
      <c r="N17" s="3">
        <v>15816125.369999999</v>
      </c>
      <c r="O17" s="4">
        <v>203827626.82999998</v>
      </c>
      <c r="P17" s="38">
        <v>17268208.640000001</v>
      </c>
      <c r="Q17" s="38">
        <v>12752692.040000005</v>
      </c>
      <c r="R17" s="38">
        <v>11677338.839999998</v>
      </c>
      <c r="S17" s="38">
        <v>17624038.369999994</v>
      </c>
      <c r="T17" s="38">
        <v>18173887.499999993</v>
      </c>
      <c r="U17" s="38">
        <v>15570597.350000001</v>
      </c>
      <c r="V17" s="38">
        <v>14728209.810000006</v>
      </c>
      <c r="W17" s="3">
        <v>15569046</v>
      </c>
      <c r="X17" s="38">
        <v>12738864</v>
      </c>
      <c r="Y17" s="38">
        <v>13436036.060000001</v>
      </c>
      <c r="Z17" s="38">
        <v>22012644</v>
      </c>
      <c r="AA17" s="91">
        <v>17206110.719999999</v>
      </c>
      <c r="AB17" s="4">
        <v>188757673</v>
      </c>
      <c r="AC17" s="3"/>
    </row>
    <row r="18" spans="1:29">
      <c r="B18" s="12" t="s">
        <v>27</v>
      </c>
      <c r="C18" s="14">
        <v>0.56664721909319149</v>
      </c>
      <c r="D18" s="14">
        <v>0.56872509781419323</v>
      </c>
      <c r="E18" s="14">
        <v>0.49667726080802388</v>
      </c>
      <c r="F18" s="14">
        <v>0.77058337868248639</v>
      </c>
      <c r="G18" s="14">
        <v>0.22879085192532247</v>
      </c>
      <c r="H18" s="14">
        <v>0.76494779771167798</v>
      </c>
      <c r="I18" s="14">
        <v>0.20947514585650134</v>
      </c>
      <c r="J18" s="14">
        <v>0.50511041763954867</v>
      </c>
      <c r="K18" s="14">
        <v>0.64719948783377879</v>
      </c>
      <c r="L18" s="14">
        <v>0.45938931819564188</v>
      </c>
      <c r="M18" s="14">
        <v>0.3918017946331383</v>
      </c>
      <c r="N18" s="14">
        <v>0.46603796798554914</v>
      </c>
      <c r="O18" s="19">
        <v>0.4364825758710289</v>
      </c>
      <c r="P18" s="14">
        <v>0.53621276714712252</v>
      </c>
      <c r="Q18" s="14">
        <v>0.74817077230212792</v>
      </c>
      <c r="R18" s="14">
        <v>0.78979830366919868</v>
      </c>
      <c r="S18" s="14">
        <v>0.22861515052336756</v>
      </c>
      <c r="T18" s="14">
        <v>0.79826953648142362</v>
      </c>
      <c r="U18" s="14">
        <v>0.49850961540436384</v>
      </c>
      <c r="V18" s="14">
        <v>0.58804661056471053</v>
      </c>
      <c r="W18" s="14">
        <v>0.63</v>
      </c>
      <c r="X18" s="14">
        <v>0.53</v>
      </c>
      <c r="Y18" s="14">
        <v>0.49</v>
      </c>
      <c r="Z18" s="14">
        <v>0.62</v>
      </c>
      <c r="AA18" s="14">
        <v>0.3</v>
      </c>
      <c r="AB18" s="64"/>
      <c r="AC18" s="3"/>
    </row>
    <row r="19" spans="1:29">
      <c r="B19" s="13"/>
      <c r="D19" s="34"/>
      <c r="AC19" s="3"/>
    </row>
    <row r="20" spans="1:29">
      <c r="B20" s="11" t="s">
        <v>36</v>
      </c>
      <c r="C20" s="3">
        <v>32401780.140000001</v>
      </c>
      <c r="D20" s="3">
        <v>22256274.179999989</v>
      </c>
      <c r="E20" s="3">
        <v>54945928.480000027</v>
      </c>
      <c r="F20" s="3">
        <v>20756543.500000004</v>
      </c>
      <c r="G20" s="3">
        <v>75242696.659999937</v>
      </c>
      <c r="H20" s="3">
        <v>22375699.179999996</v>
      </c>
      <c r="I20" s="3">
        <v>72561612.920000046</v>
      </c>
      <c r="J20" s="3">
        <v>32449219.750000004</v>
      </c>
      <c r="K20" s="3">
        <v>23820922.75999999</v>
      </c>
      <c r="L20" s="3">
        <v>37036748.170000039</v>
      </c>
      <c r="M20" s="3">
        <v>39192850.339999981</v>
      </c>
      <c r="N20" s="3">
        <v>33937418.100000009</v>
      </c>
      <c r="O20" s="4">
        <v>466977694.18000001</v>
      </c>
      <c r="P20" s="3">
        <v>32204023.659999993</v>
      </c>
      <c r="Q20" s="3">
        <v>17045162.029999997</v>
      </c>
      <c r="R20" s="3">
        <v>14785216.409999998</v>
      </c>
      <c r="S20" s="3">
        <v>77090421.740000024</v>
      </c>
      <c r="T20" s="3">
        <v>22766605.34999999</v>
      </c>
      <c r="U20" s="3">
        <v>31234296.93</v>
      </c>
      <c r="V20" s="3">
        <v>25045990.479999997</v>
      </c>
      <c r="W20" s="3">
        <v>24771037</v>
      </c>
      <c r="X20" s="113">
        <v>23839581.829999998</v>
      </c>
      <c r="Y20" s="114">
        <v>27430766.809999999</v>
      </c>
      <c r="Z20" s="113">
        <v>35748521.359999999</v>
      </c>
      <c r="AA20" s="94">
        <v>58190382.289999999</v>
      </c>
      <c r="AB20" s="4">
        <v>390152006</v>
      </c>
      <c r="AC20" s="3"/>
    </row>
    <row r="21" spans="1:29">
      <c r="B21" s="12" t="s">
        <v>15</v>
      </c>
      <c r="C21" s="14">
        <v>6.7704380748564684E-3</v>
      </c>
      <c r="D21" s="14">
        <v>4.4518618855026873E-3</v>
      </c>
      <c r="E21" s="14">
        <v>9.6187877706964599E-3</v>
      </c>
      <c r="F21" s="14">
        <v>4.1422541646816725E-3</v>
      </c>
      <c r="G21" s="14">
        <v>1.3925128818410966E-2</v>
      </c>
      <c r="H21" s="14">
        <v>4.9032622239877661E-3</v>
      </c>
      <c r="I21" s="14">
        <v>1.4579666845169984E-2</v>
      </c>
      <c r="J21" s="14">
        <v>7.0992743780243948E-3</v>
      </c>
      <c r="K21" s="14">
        <v>4.8511134421028767E-3</v>
      </c>
      <c r="L21" s="14">
        <v>6.8170848817458562E-3</v>
      </c>
      <c r="M21" s="14">
        <v>8.1527131304803512E-3</v>
      </c>
      <c r="N21" s="14">
        <v>6.8537905217656656E-3</v>
      </c>
      <c r="O21" s="19">
        <v>7.7667593436235739E-3</v>
      </c>
      <c r="P21" s="14">
        <v>6.6411051316535427E-3</v>
      </c>
      <c r="Q21" s="14">
        <v>3.6516733637273736E-3</v>
      </c>
      <c r="R21" s="14">
        <v>3.2017584879184737E-3</v>
      </c>
      <c r="S21" s="14">
        <v>1.5575437916028086E-2</v>
      </c>
      <c r="T21" s="14">
        <v>4.269429852610823E-3</v>
      </c>
      <c r="U21" s="14">
        <v>6.4125086530619369E-3</v>
      </c>
      <c r="V21" s="14">
        <v>5.3862326778910006E-3</v>
      </c>
      <c r="W21" s="106">
        <v>0</v>
      </c>
      <c r="X21" s="34">
        <v>0</v>
      </c>
      <c r="Y21" s="106">
        <v>0.01</v>
      </c>
      <c r="Z21" s="34">
        <v>0.01</v>
      </c>
      <c r="AA21" s="34">
        <v>0.01</v>
      </c>
      <c r="AB21" s="19"/>
      <c r="AC21" s="3"/>
    </row>
    <row r="22" spans="1:29">
      <c r="C22" s="58"/>
      <c r="D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C22" s="3"/>
    </row>
    <row r="23" spans="1:29">
      <c r="B23" s="11" t="s">
        <v>16</v>
      </c>
      <c r="C23" s="3">
        <v>4785773059.5500517</v>
      </c>
      <c r="D23" s="3">
        <v>4999318207.1700535</v>
      </c>
      <c r="E23" s="3">
        <v>5712354798.7400494</v>
      </c>
      <c r="F23" s="3">
        <v>5010929478.1999741</v>
      </c>
      <c r="G23" s="3">
        <v>5403375267.9198618</v>
      </c>
      <c r="H23" s="3">
        <v>4563431070.5500269</v>
      </c>
      <c r="I23" s="3">
        <v>4976904732.5000143</v>
      </c>
      <c r="J23" s="3">
        <v>4570779775.8099976</v>
      </c>
      <c r="K23" s="3">
        <v>4910403156.7800274</v>
      </c>
      <c r="L23" s="3">
        <v>5432930469.9100246</v>
      </c>
      <c r="M23" s="3">
        <v>4807338331.7598429</v>
      </c>
      <c r="N23" s="3">
        <v>4951627569.0400133</v>
      </c>
      <c r="O23" s="55">
        <v>60125165917.929939</v>
      </c>
      <c r="P23" s="3">
        <v>4849196484.8599892</v>
      </c>
      <c r="Q23" s="3">
        <v>4667767440.3500004</v>
      </c>
      <c r="R23" s="3">
        <v>4617842496.7999878</v>
      </c>
      <c r="S23" s="3">
        <v>4949486631.1700439</v>
      </c>
      <c r="T23" s="3">
        <v>5332469705.7800016</v>
      </c>
      <c r="U23" s="3">
        <v>4870838952.4099588</v>
      </c>
      <c r="V23" s="3">
        <v>4650001583.2600174</v>
      </c>
      <c r="W23" s="3">
        <v>4977705808</v>
      </c>
      <c r="X23" s="113">
        <v>4849995806.3100004</v>
      </c>
      <c r="Y23" s="114">
        <v>4837983291.6700001</v>
      </c>
      <c r="Z23" s="38">
        <v>4944164082.0600004</v>
      </c>
      <c r="AA23" s="94">
        <v>5272122435.8999996</v>
      </c>
      <c r="AB23" s="4">
        <v>58819574719</v>
      </c>
      <c r="AC23" s="3"/>
    </row>
    <row r="24" spans="1:29">
      <c r="B24" s="11"/>
      <c r="AC24" s="3"/>
    </row>
    <row r="25" spans="1:29">
      <c r="B25" s="11" t="s">
        <v>17</v>
      </c>
      <c r="C25" s="3">
        <v>536527662</v>
      </c>
      <c r="D25" s="3">
        <v>504719125</v>
      </c>
      <c r="E25" s="3">
        <v>625562752</v>
      </c>
      <c r="F25" s="3">
        <v>425457104</v>
      </c>
      <c r="G25" s="3">
        <v>622791899</v>
      </c>
      <c r="H25" s="3">
        <v>516414313</v>
      </c>
      <c r="I25" s="3">
        <v>570357970</v>
      </c>
      <c r="J25" s="3">
        <v>567272331</v>
      </c>
      <c r="K25" s="3">
        <v>492326413</v>
      </c>
      <c r="L25" s="3">
        <v>556024686</v>
      </c>
      <c r="M25" s="3">
        <v>538371894</v>
      </c>
      <c r="N25" s="3">
        <v>461454154</v>
      </c>
      <c r="O25" s="4">
        <v>6417280303</v>
      </c>
      <c r="P25" s="3">
        <v>489748665.43000013</v>
      </c>
      <c r="Q25" s="3">
        <v>503867607.46000034</v>
      </c>
      <c r="R25" s="3">
        <v>502612113.45000017</v>
      </c>
      <c r="S25" s="3">
        <v>641847598.49000132</v>
      </c>
      <c r="T25" s="3">
        <v>594547779.26999891</v>
      </c>
      <c r="U25" s="3">
        <v>513424064.29999936</v>
      </c>
      <c r="V25" s="3">
        <v>510916360.02000058</v>
      </c>
      <c r="W25" s="3">
        <v>528604083</v>
      </c>
      <c r="X25" s="38">
        <v>498714887</v>
      </c>
      <c r="Y25" s="38">
        <v>522988495.63</v>
      </c>
      <c r="Z25" s="38">
        <v>547525059</v>
      </c>
      <c r="AA25" s="91">
        <v>564473838.35000002</v>
      </c>
      <c r="AB25" s="4">
        <v>6419270551</v>
      </c>
      <c r="AC25" s="3"/>
    </row>
    <row r="26" spans="1:29">
      <c r="B26" s="12" t="s">
        <v>37</v>
      </c>
      <c r="C26" s="14">
        <v>3.4220749292885481E-2</v>
      </c>
      <c r="D26" s="14">
        <v>2.5078704338774554E-2</v>
      </c>
      <c r="E26" s="14">
        <v>4.362534879634266E-2</v>
      </c>
      <c r="F26" s="14">
        <v>3.7594030678119797E-2</v>
      </c>
      <c r="G26" s="14">
        <v>2.7641401080587918E-2</v>
      </c>
      <c r="H26" s="14">
        <v>3.3144398555816162E-2</v>
      </c>
      <c r="I26" s="14">
        <v>2.6649674852443985E-2</v>
      </c>
      <c r="J26" s="14">
        <v>2.8893422161286399E-2</v>
      </c>
      <c r="K26" s="14">
        <v>3.1314365028796448E-2</v>
      </c>
      <c r="L26" s="14">
        <v>3.0599876081760884E-2</v>
      </c>
      <c r="M26" s="14">
        <v>2.8522716863819041E-2</v>
      </c>
      <c r="N26" s="14">
        <v>3.4274532438167193E-2</v>
      </c>
      <c r="O26" s="19">
        <v>3.1762306959649725E-2</v>
      </c>
      <c r="P26" s="14">
        <v>3.5259327608046641E-2</v>
      </c>
      <c r="Q26" s="14">
        <v>2.5309608816265056E-2</v>
      </c>
      <c r="R26" s="14">
        <v>2.3233301640593385E-2</v>
      </c>
      <c r="S26" s="14">
        <v>2.7458291363030692E-2</v>
      </c>
      <c r="T26" s="14">
        <v>3.0567581166166931E-2</v>
      </c>
      <c r="U26" s="14">
        <v>3.032697224900999E-2</v>
      </c>
      <c r="V26" s="14">
        <v>2.8827046778113444E-2</v>
      </c>
      <c r="W26" s="14">
        <v>0.03</v>
      </c>
      <c r="X26" s="14">
        <v>0.03</v>
      </c>
      <c r="Y26" s="106">
        <v>0.03</v>
      </c>
      <c r="Z26" s="14">
        <v>0.04</v>
      </c>
      <c r="AA26" s="14">
        <v>0.03</v>
      </c>
      <c r="AB26" s="19">
        <v>0.03</v>
      </c>
    </row>
    <row r="27" spans="1:29">
      <c r="D27" s="62"/>
      <c r="E27" s="62"/>
    </row>
    <row r="28" spans="1:29">
      <c r="A28" s="2" t="s">
        <v>19</v>
      </c>
      <c r="C28" s="73"/>
      <c r="D28" s="58"/>
      <c r="E28" s="58"/>
      <c r="W28" s="34"/>
      <c r="X28" s="34"/>
      <c r="Y28" s="34"/>
      <c r="Z28" s="34"/>
      <c r="AA28" s="34"/>
      <c r="AB28" s="103"/>
    </row>
    <row r="29" spans="1:29">
      <c r="C29" s="58"/>
      <c r="D29" s="75"/>
      <c r="E29" s="76"/>
      <c r="W29" s="34"/>
      <c r="X29" s="34"/>
      <c r="Y29" s="34"/>
      <c r="Z29" s="34"/>
      <c r="AA29" s="34"/>
      <c r="AB29" s="103"/>
    </row>
    <row r="30" spans="1:29">
      <c r="W30" s="123"/>
      <c r="X30" s="34"/>
      <c r="Y30" s="34"/>
      <c r="Z30" s="34"/>
      <c r="AA30" s="34"/>
      <c r="AB30" s="103"/>
    </row>
    <row r="31" spans="1:29">
      <c r="A31" s="35"/>
      <c r="B31" s="35"/>
      <c r="W31" s="124"/>
      <c r="X31" s="34"/>
      <c r="Y31" s="34"/>
      <c r="Z31" s="34"/>
      <c r="AA31" s="34"/>
      <c r="AB31" s="103"/>
    </row>
    <row r="32" spans="1:29">
      <c r="A32" s="35"/>
      <c r="B32" s="35"/>
    </row>
    <row r="33" spans="1:22">
      <c r="B33" s="35"/>
      <c r="V33" s="123"/>
    </row>
    <row r="34" spans="1:22">
      <c r="A34" s="3"/>
      <c r="B34" s="35"/>
    </row>
    <row r="35" spans="1:22">
      <c r="A35" s="3"/>
      <c r="B35" s="35"/>
    </row>
    <row r="36" spans="1:22">
      <c r="B36" s="35"/>
    </row>
    <row r="37" spans="1:22">
      <c r="H37" s="4">
        <v>203827626.82999998</v>
      </c>
    </row>
    <row r="38" spans="1:22">
      <c r="H38" s="4">
        <v>188757673</v>
      </c>
    </row>
    <row r="40" spans="1:22">
      <c r="I40" s="3">
        <f>H38*100</f>
        <v>18875767300</v>
      </c>
    </row>
    <row r="41" spans="1:22">
      <c r="H41" s="3">
        <f>100-I41</f>
        <v>7.3934795122591055</v>
      </c>
      <c r="I41" s="3">
        <f>I40/H37</f>
        <v>92.606520487740895</v>
      </c>
    </row>
  </sheetData>
  <mergeCells count="2">
    <mergeCell ref="C2:O2"/>
    <mergeCell ref="P2:AB2"/>
  </mergeCells>
  <pageMargins left="0.2" right="0.22" top="0.53" bottom="0.55000000000000004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topLeftCell="A19" zoomScale="98" zoomScaleNormal="98" workbookViewId="0">
      <selection activeCell="AC20" sqref="AC20"/>
    </sheetView>
  </sheetViews>
  <sheetFormatPr baseColWidth="10" defaultRowHeight="12.75"/>
  <cols>
    <col min="1" max="1" width="11.140625" style="2" bestFit="1" customWidth="1"/>
    <col min="2" max="2" width="83.28515625" style="2" customWidth="1"/>
    <col min="3" max="8" width="10.85546875" style="3" bestFit="1" customWidth="1"/>
    <col min="9" max="9" width="12" style="3" bestFit="1" customWidth="1"/>
    <col min="10" max="14" width="10.85546875" style="3" bestFit="1" customWidth="1"/>
    <col min="15" max="15" width="11.7109375" style="4" bestFit="1" customWidth="1"/>
    <col min="16" max="16" width="10.85546875" style="3" bestFit="1" customWidth="1"/>
    <col min="17" max="22" width="10.85546875" style="3" customWidth="1"/>
    <col min="23" max="23" width="12.7109375" style="3" customWidth="1"/>
    <col min="24" max="25" width="10.85546875" style="3" customWidth="1"/>
    <col min="26" max="26" width="12.140625" style="3" customWidth="1"/>
    <col min="27" max="27" width="10.85546875" style="3" customWidth="1"/>
    <col min="28" max="28" width="11.7109375" style="20" bestFit="1" customWidth="1"/>
    <col min="29" max="16384" width="11.42578125" style="2"/>
  </cols>
  <sheetData>
    <row r="1" spans="1:29">
      <c r="A1" s="68" t="s">
        <v>88</v>
      </c>
    </row>
    <row r="2" spans="1:29">
      <c r="A2" s="5" t="s">
        <v>20</v>
      </c>
      <c r="C2" s="128">
        <v>2013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8">
        <v>2013</v>
      </c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30"/>
    </row>
    <row r="3" spans="1:29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81" t="s">
        <v>9</v>
      </c>
      <c r="X3" s="9" t="s">
        <v>10</v>
      </c>
      <c r="Y3" s="9" t="s">
        <v>11</v>
      </c>
      <c r="Z3" s="9" t="s">
        <v>12</v>
      </c>
      <c r="AA3" s="9" t="s">
        <v>13</v>
      </c>
      <c r="AB3" s="10" t="s">
        <v>14</v>
      </c>
    </row>
    <row r="4" spans="1:29">
      <c r="A4" s="53">
        <v>1001991090</v>
      </c>
      <c r="B4" s="15" t="s">
        <v>43</v>
      </c>
      <c r="C4" s="21">
        <v>13263922.539999999</v>
      </c>
      <c r="D4" s="22">
        <v>27693540.23</v>
      </c>
      <c r="E4" s="22">
        <v>22483006.690000001</v>
      </c>
      <c r="F4" s="22">
        <v>21341384</v>
      </c>
      <c r="G4" s="22">
        <v>10454891.710000001</v>
      </c>
      <c r="H4" s="22">
        <v>18635291.780000001</v>
      </c>
      <c r="I4" s="22">
        <v>17081752.27</v>
      </c>
      <c r="J4" s="22">
        <v>29904047.140000001</v>
      </c>
      <c r="K4" s="22">
        <v>15718836.560000001</v>
      </c>
      <c r="L4" s="22">
        <v>21587268.09</v>
      </c>
      <c r="M4" s="22">
        <v>19116851.07</v>
      </c>
      <c r="N4" s="22">
        <v>12408626.800000001</v>
      </c>
      <c r="O4" s="23">
        <v>229689418.88</v>
      </c>
      <c r="P4" s="21">
        <v>16662050.549999999</v>
      </c>
      <c r="Q4" s="22">
        <v>16051871.579999998</v>
      </c>
      <c r="R4" s="22">
        <v>0</v>
      </c>
      <c r="S4" s="22">
        <v>13149336.98</v>
      </c>
      <c r="T4" s="22">
        <v>17612750.34</v>
      </c>
      <c r="U4" s="22">
        <v>4002910.48</v>
      </c>
      <c r="V4" s="22">
        <v>31551235.720000003</v>
      </c>
      <c r="W4" s="22">
        <v>15720542</v>
      </c>
      <c r="X4" s="44">
        <v>12153415</v>
      </c>
      <c r="Y4" s="110">
        <v>15307534</v>
      </c>
      <c r="Z4" s="38">
        <v>36601976.659999996</v>
      </c>
      <c r="AA4" s="38">
        <v>19427297.800000001</v>
      </c>
      <c r="AB4" s="23">
        <v>198240921</v>
      </c>
      <c r="AC4" s="3"/>
    </row>
    <row r="5" spans="1:29">
      <c r="A5" s="52" t="s">
        <v>60</v>
      </c>
      <c r="B5" s="16" t="s">
        <v>44</v>
      </c>
      <c r="C5" s="24">
        <v>12166668.449999999</v>
      </c>
      <c r="D5" s="25">
        <v>3986389.91</v>
      </c>
      <c r="E5" s="25">
        <v>2848226.43</v>
      </c>
      <c r="F5" s="25">
        <v>1673511.62</v>
      </c>
      <c r="G5" s="25">
        <v>3684479</v>
      </c>
      <c r="H5" s="25">
        <v>3099456.17</v>
      </c>
      <c r="I5" s="25">
        <v>3225861.97</v>
      </c>
      <c r="J5" s="25">
        <v>3410942.39</v>
      </c>
      <c r="K5" s="25">
        <v>1538860.72</v>
      </c>
      <c r="L5" s="25">
        <v>2676816.94</v>
      </c>
      <c r="M5" s="25">
        <v>3844713.94</v>
      </c>
      <c r="N5" s="25">
        <v>3145356.24</v>
      </c>
      <c r="O5" s="26">
        <v>45301283.779999994</v>
      </c>
      <c r="P5" s="24">
        <v>3468277.33</v>
      </c>
      <c r="Q5" s="25">
        <v>3090794.26</v>
      </c>
      <c r="R5" s="25">
        <v>1807577.9400000002</v>
      </c>
      <c r="S5" s="25">
        <v>4628367.6099999994</v>
      </c>
      <c r="T5" s="25">
        <v>4685929.1099999994</v>
      </c>
      <c r="U5" s="25">
        <v>4629541.91</v>
      </c>
      <c r="V5" s="25">
        <v>7085191.6900000004</v>
      </c>
      <c r="W5" s="25">
        <v>3927555</v>
      </c>
      <c r="X5" s="108">
        <v>3634651</v>
      </c>
      <c r="Y5" s="25">
        <v>1381631</v>
      </c>
      <c r="Z5" s="38">
        <v>1470406.68</v>
      </c>
      <c r="AA5" s="38">
        <v>1175682.77</v>
      </c>
      <c r="AB5" s="26">
        <v>40985606</v>
      </c>
      <c r="AC5" s="3"/>
    </row>
    <row r="6" spans="1:29">
      <c r="A6" s="36" t="s">
        <v>61</v>
      </c>
      <c r="B6" s="17" t="s">
        <v>45</v>
      </c>
      <c r="C6" s="27">
        <v>1086315.04</v>
      </c>
      <c r="D6" s="28">
        <v>434416.93</v>
      </c>
      <c r="E6" s="28">
        <v>172056.6</v>
      </c>
      <c r="F6" s="28">
        <v>480575.98</v>
      </c>
      <c r="G6" s="28">
        <v>362126.51</v>
      </c>
      <c r="H6" s="28">
        <v>126208.98</v>
      </c>
      <c r="I6" s="28">
        <v>657176.01</v>
      </c>
      <c r="J6" s="28">
        <v>496430.38</v>
      </c>
      <c r="K6" s="28">
        <v>316409.93</v>
      </c>
      <c r="L6" s="28">
        <v>646712.72</v>
      </c>
      <c r="M6" s="28">
        <v>787912.06</v>
      </c>
      <c r="N6" s="28">
        <v>367796.24</v>
      </c>
      <c r="O6" s="29">
        <v>5934137.3800000008</v>
      </c>
      <c r="P6" s="27">
        <v>491653.52999999991</v>
      </c>
      <c r="Q6" s="28">
        <v>324424.48</v>
      </c>
      <c r="R6" s="28">
        <v>772774.46999999986</v>
      </c>
      <c r="S6" s="28">
        <v>1510872.1500000001</v>
      </c>
      <c r="T6" s="28">
        <v>1684731.3599999996</v>
      </c>
      <c r="U6" s="28">
        <v>1077647.0399999998</v>
      </c>
      <c r="V6" s="28">
        <v>1957862.92</v>
      </c>
      <c r="W6" s="28">
        <v>1057492</v>
      </c>
      <c r="X6" s="109">
        <v>674107</v>
      </c>
      <c r="Y6" s="38">
        <v>1222912</v>
      </c>
      <c r="Z6" s="38">
        <v>2019522.01</v>
      </c>
      <c r="AA6" s="38">
        <v>705640</v>
      </c>
      <c r="AB6" s="29">
        <v>13499639</v>
      </c>
      <c r="AC6" s="3"/>
    </row>
    <row r="7" spans="1:29">
      <c r="A7" s="52">
        <v>1502101000</v>
      </c>
      <c r="B7" s="16" t="s">
        <v>46</v>
      </c>
      <c r="C7" s="24">
        <v>0</v>
      </c>
      <c r="D7" s="25">
        <v>0</v>
      </c>
      <c r="E7" s="25">
        <v>2256434.2999999998</v>
      </c>
      <c r="F7" s="25">
        <v>0</v>
      </c>
      <c r="G7" s="25">
        <v>0</v>
      </c>
      <c r="H7" s="25">
        <v>0</v>
      </c>
      <c r="I7" s="25">
        <v>0</v>
      </c>
      <c r="J7" s="25">
        <v>464250.56</v>
      </c>
      <c r="K7" s="25">
        <v>1353.06</v>
      </c>
      <c r="L7" s="25">
        <v>0</v>
      </c>
      <c r="M7" s="25">
        <v>0</v>
      </c>
      <c r="N7" s="25">
        <v>2293770.0099999998</v>
      </c>
      <c r="O7" s="26">
        <v>5015807.93</v>
      </c>
      <c r="P7" s="24">
        <v>0</v>
      </c>
      <c r="Q7" s="25">
        <v>0</v>
      </c>
      <c r="R7" s="25">
        <v>0</v>
      </c>
      <c r="S7" s="25">
        <v>0</v>
      </c>
      <c r="T7" s="25">
        <v>0</v>
      </c>
      <c r="U7" s="25">
        <v>927440.33</v>
      </c>
      <c r="V7" s="25">
        <v>1387081.27</v>
      </c>
      <c r="W7" s="25">
        <v>0</v>
      </c>
      <c r="X7" s="108">
        <v>0</v>
      </c>
      <c r="Y7" s="41">
        <v>0</v>
      </c>
      <c r="Z7" s="38">
        <v>0</v>
      </c>
      <c r="AA7" s="38">
        <v>0</v>
      </c>
      <c r="AB7" s="26">
        <v>2314522</v>
      </c>
      <c r="AC7" s="3"/>
    </row>
    <row r="8" spans="1:29">
      <c r="A8" s="36">
        <v>1008309000</v>
      </c>
      <c r="B8" s="17" t="s">
        <v>47</v>
      </c>
      <c r="C8" s="27">
        <v>460284.92</v>
      </c>
      <c r="D8" s="28">
        <v>679390.07</v>
      </c>
      <c r="E8" s="28">
        <v>507744.59</v>
      </c>
      <c r="F8" s="28">
        <v>315410.43</v>
      </c>
      <c r="G8" s="28">
        <v>1111576.83</v>
      </c>
      <c r="H8" s="28">
        <v>503501.16</v>
      </c>
      <c r="I8" s="28">
        <v>178541.31</v>
      </c>
      <c r="J8" s="28">
        <v>970548.43</v>
      </c>
      <c r="K8" s="28">
        <v>938213.52</v>
      </c>
      <c r="L8" s="28">
        <v>582134.41</v>
      </c>
      <c r="M8" s="28">
        <v>238072.59</v>
      </c>
      <c r="N8" s="28">
        <v>448502.76</v>
      </c>
      <c r="O8" s="29">
        <v>6933921.0199999996</v>
      </c>
      <c r="P8" s="27">
        <v>652407.25</v>
      </c>
      <c r="Q8" s="28">
        <v>687560.25</v>
      </c>
      <c r="R8" s="28">
        <v>132259.70000000001</v>
      </c>
      <c r="S8" s="28">
        <v>1493591.45</v>
      </c>
      <c r="T8" s="28">
        <v>2320506.1799999997</v>
      </c>
      <c r="U8" s="28">
        <v>1198415.6000000001</v>
      </c>
      <c r="V8" s="28">
        <v>1380251.3399999999</v>
      </c>
      <c r="W8" s="28">
        <v>842514</v>
      </c>
      <c r="X8" s="109">
        <v>491247</v>
      </c>
      <c r="Y8" s="41">
        <v>60960</v>
      </c>
      <c r="Z8" s="38">
        <v>19549.5</v>
      </c>
      <c r="AA8" s="38">
        <v>584199</v>
      </c>
      <c r="AB8" s="29">
        <v>9863461</v>
      </c>
      <c r="AC8" s="3"/>
    </row>
    <row r="9" spans="1:29" ht="25.5">
      <c r="A9" s="52">
        <v>1514190000</v>
      </c>
      <c r="B9" s="16" t="s">
        <v>48</v>
      </c>
      <c r="C9" s="24">
        <v>615654.17000000004</v>
      </c>
      <c r="D9" s="25">
        <v>448385.94</v>
      </c>
      <c r="E9" s="25">
        <v>241402.03</v>
      </c>
      <c r="F9" s="25">
        <v>125138.57</v>
      </c>
      <c r="G9" s="25">
        <v>870671.38</v>
      </c>
      <c r="H9" s="25">
        <v>974801.22</v>
      </c>
      <c r="I9" s="25">
        <v>659878.41</v>
      </c>
      <c r="J9" s="25">
        <v>630723.46</v>
      </c>
      <c r="K9" s="25">
        <v>311881.12</v>
      </c>
      <c r="L9" s="25">
        <v>622402.52</v>
      </c>
      <c r="M9" s="25">
        <v>770662.56</v>
      </c>
      <c r="N9" s="25">
        <v>253782.01</v>
      </c>
      <c r="O9" s="26">
        <v>6525383.3900000006</v>
      </c>
      <c r="P9" s="24">
        <v>294800.25</v>
      </c>
      <c r="Q9" s="25">
        <v>290103.88</v>
      </c>
      <c r="R9" s="25">
        <v>86733.63</v>
      </c>
      <c r="S9" s="25">
        <v>0</v>
      </c>
      <c r="T9" s="25">
        <v>458298.5</v>
      </c>
      <c r="U9" s="25">
        <v>400556.39</v>
      </c>
      <c r="V9" s="25">
        <v>558566.63</v>
      </c>
      <c r="W9" s="25">
        <v>319119</v>
      </c>
      <c r="X9" s="109">
        <v>243999</v>
      </c>
      <c r="Y9" s="38">
        <v>575033</v>
      </c>
      <c r="Z9" s="38">
        <v>353296.03</v>
      </c>
      <c r="AA9" s="38">
        <v>384182</v>
      </c>
      <c r="AB9" s="26">
        <v>3964688</v>
      </c>
      <c r="AC9" s="3"/>
    </row>
    <row r="10" spans="1:29" ht="25.5">
      <c r="A10" s="36" t="s">
        <v>65</v>
      </c>
      <c r="B10" s="17" t="s">
        <v>49</v>
      </c>
      <c r="C10" s="27">
        <v>0</v>
      </c>
      <c r="D10" s="28">
        <v>0</v>
      </c>
      <c r="E10" s="28">
        <v>0</v>
      </c>
      <c r="F10" s="28">
        <v>0</v>
      </c>
      <c r="G10" s="28">
        <v>0</v>
      </c>
      <c r="H10" s="28">
        <v>315501.96000000002</v>
      </c>
      <c r="I10" s="28">
        <v>1298435.83</v>
      </c>
      <c r="J10" s="28">
        <v>0</v>
      </c>
      <c r="K10" s="28">
        <v>0</v>
      </c>
      <c r="L10" s="28">
        <v>0</v>
      </c>
      <c r="M10" s="28">
        <v>2352489.14</v>
      </c>
      <c r="N10" s="28">
        <v>320650.88</v>
      </c>
      <c r="O10" s="29">
        <v>4287077.8100000005</v>
      </c>
      <c r="P10" s="27">
        <v>0</v>
      </c>
      <c r="Q10" s="28">
        <v>0</v>
      </c>
      <c r="R10" s="28">
        <v>0</v>
      </c>
      <c r="S10" s="28">
        <v>53089.62</v>
      </c>
      <c r="T10" s="28">
        <v>78915.960000000006</v>
      </c>
      <c r="U10" s="28">
        <v>63123.58</v>
      </c>
      <c r="V10" s="28">
        <v>513246.27</v>
      </c>
      <c r="W10" s="28">
        <v>158382</v>
      </c>
      <c r="X10" s="109">
        <v>113660</v>
      </c>
      <c r="Y10" s="41">
        <v>0</v>
      </c>
      <c r="Z10" s="38">
        <v>152417.46</v>
      </c>
      <c r="AA10" s="38">
        <v>673548</v>
      </c>
      <c r="AB10" s="29">
        <v>1806383</v>
      </c>
      <c r="AC10" s="3"/>
    </row>
    <row r="11" spans="1:29">
      <c r="A11" s="52" t="s">
        <v>62</v>
      </c>
      <c r="B11" s="16" t="s">
        <v>50</v>
      </c>
      <c r="C11" s="24">
        <v>124253.93</v>
      </c>
      <c r="D11" s="25">
        <v>60287.44</v>
      </c>
      <c r="E11" s="25">
        <v>256944.34</v>
      </c>
      <c r="F11" s="25">
        <v>252909.56</v>
      </c>
      <c r="G11" s="25">
        <v>196257.83</v>
      </c>
      <c r="H11" s="25">
        <v>298356.75</v>
      </c>
      <c r="I11" s="25">
        <v>571669.81999999995</v>
      </c>
      <c r="J11" s="25">
        <v>207069.27</v>
      </c>
      <c r="K11" s="25">
        <v>380787.63</v>
      </c>
      <c r="L11" s="25">
        <v>581485.03</v>
      </c>
      <c r="M11" s="25">
        <v>191512.54</v>
      </c>
      <c r="N11" s="25">
        <v>281812.03000000003</v>
      </c>
      <c r="O11" s="26">
        <v>3403346.17</v>
      </c>
      <c r="P11" s="24">
        <v>259445.66999999998</v>
      </c>
      <c r="Q11" s="25">
        <v>158093.66</v>
      </c>
      <c r="R11" s="25">
        <v>529765.97</v>
      </c>
      <c r="S11" s="25">
        <v>946250.87000000011</v>
      </c>
      <c r="T11" s="25">
        <v>403322.03</v>
      </c>
      <c r="U11" s="25">
        <v>317452.94</v>
      </c>
      <c r="V11" s="25">
        <v>505735.06000000006</v>
      </c>
      <c r="W11" s="25">
        <v>221138</v>
      </c>
      <c r="X11" s="109">
        <v>272711</v>
      </c>
      <c r="Y11" s="38">
        <v>246328</v>
      </c>
      <c r="Z11" s="38">
        <v>358032.98</v>
      </c>
      <c r="AA11" s="38">
        <v>313784</v>
      </c>
      <c r="AB11" s="26">
        <v>4532060</v>
      </c>
      <c r="AC11" s="3"/>
    </row>
    <row r="12" spans="1:29" ht="12.75" customHeight="1">
      <c r="A12" s="36" t="s">
        <v>63</v>
      </c>
      <c r="B12" s="17" t="s">
        <v>51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9">
        <v>0</v>
      </c>
      <c r="P12" s="27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451435.93</v>
      </c>
      <c r="W12" s="28">
        <v>0</v>
      </c>
      <c r="X12" s="108">
        <v>0</v>
      </c>
      <c r="Y12" s="41">
        <v>0</v>
      </c>
      <c r="Z12" s="38">
        <v>0</v>
      </c>
      <c r="AA12" s="38">
        <v>0</v>
      </c>
      <c r="AB12" s="29">
        <v>451436</v>
      </c>
      <c r="AC12" s="3"/>
    </row>
    <row r="13" spans="1:29">
      <c r="A13" s="54" t="s">
        <v>64</v>
      </c>
      <c r="B13" s="18" t="s">
        <v>52</v>
      </c>
      <c r="C13" s="30">
        <v>356311.99</v>
      </c>
      <c r="D13" s="31">
        <v>209423.05</v>
      </c>
      <c r="E13" s="31">
        <v>342758.97</v>
      </c>
      <c r="F13" s="31">
        <v>478869.04</v>
      </c>
      <c r="G13" s="31">
        <v>426080.18</v>
      </c>
      <c r="H13" s="31">
        <v>284314.63</v>
      </c>
      <c r="I13" s="31">
        <v>448764.65</v>
      </c>
      <c r="J13" s="31">
        <v>278266.53000000003</v>
      </c>
      <c r="K13" s="31">
        <v>309205.52</v>
      </c>
      <c r="L13" s="31">
        <v>535749.06999999995</v>
      </c>
      <c r="M13" s="31">
        <v>358629.87</v>
      </c>
      <c r="N13" s="31">
        <v>555658.52</v>
      </c>
      <c r="O13" s="32">
        <v>4584032.0199999996</v>
      </c>
      <c r="P13" s="30">
        <v>705785.91999999993</v>
      </c>
      <c r="Q13" s="31">
        <v>299078.84999999998</v>
      </c>
      <c r="R13" s="31">
        <v>244937.78</v>
      </c>
      <c r="S13" s="31">
        <v>0</v>
      </c>
      <c r="T13" s="31">
        <v>515090.23</v>
      </c>
      <c r="U13" s="31">
        <v>320739.16000000003</v>
      </c>
      <c r="V13" s="31">
        <v>428345.18</v>
      </c>
      <c r="W13" s="31">
        <v>627687</v>
      </c>
      <c r="X13" s="48">
        <v>395269</v>
      </c>
      <c r="Y13" s="115">
        <v>256142</v>
      </c>
      <c r="Z13" s="48">
        <v>227521.42</v>
      </c>
      <c r="AA13" s="48">
        <v>360512.28</v>
      </c>
      <c r="AB13" s="32">
        <v>4381109</v>
      </c>
      <c r="AC13" s="3"/>
    </row>
    <row r="14" spans="1:29">
      <c r="B14" s="11" t="s">
        <v>38</v>
      </c>
      <c r="C14" s="3">
        <v>28073411.039999999</v>
      </c>
      <c r="D14" s="3">
        <v>33511833.570000004</v>
      </c>
      <c r="E14" s="3">
        <v>29108573.950000003</v>
      </c>
      <c r="F14" s="3">
        <v>24667799.199999999</v>
      </c>
      <c r="G14" s="3">
        <v>17106083.440000001</v>
      </c>
      <c r="H14" s="3">
        <v>24237432.650000002</v>
      </c>
      <c r="I14" s="3">
        <v>24122080.269999996</v>
      </c>
      <c r="J14" s="3">
        <v>36362278.160000011</v>
      </c>
      <c r="K14" s="3">
        <v>19515548.059999999</v>
      </c>
      <c r="L14" s="3">
        <v>27232568.780000001</v>
      </c>
      <c r="M14" s="3">
        <v>27660843.77</v>
      </c>
      <c r="N14" s="3">
        <v>20075955.490000002</v>
      </c>
      <c r="O14" s="4">
        <v>311674408.37999994</v>
      </c>
      <c r="P14" s="3">
        <v>22534420.5</v>
      </c>
      <c r="Q14" s="3">
        <v>20901926.959999997</v>
      </c>
      <c r="R14" s="3">
        <v>3574049.4899999998</v>
      </c>
      <c r="S14" s="3">
        <v>21781508.68</v>
      </c>
      <c r="T14" s="3">
        <v>27759543.710000001</v>
      </c>
      <c r="U14" s="3">
        <v>12937827.43</v>
      </c>
      <c r="V14" s="3">
        <v>45818952.01000002</v>
      </c>
      <c r="W14" s="38">
        <v>22874429</v>
      </c>
      <c r="X14" s="38">
        <v>17979059</v>
      </c>
      <c r="Y14" s="38">
        <v>19050540</v>
      </c>
      <c r="Z14" s="38">
        <v>41202722.740000002</v>
      </c>
      <c r="AA14" s="38">
        <v>23624845.850000001</v>
      </c>
      <c r="AB14" s="4">
        <v>280039825</v>
      </c>
      <c r="AC14" s="3"/>
    </row>
    <row r="15" spans="1:29">
      <c r="B15" s="12" t="s">
        <v>39</v>
      </c>
      <c r="C15" s="14">
        <v>0.79973390892509433</v>
      </c>
      <c r="D15" s="14">
        <v>0.90411749958370824</v>
      </c>
      <c r="E15" s="14">
        <v>0.92081978432429268</v>
      </c>
      <c r="F15" s="14">
        <v>0.64168940124847762</v>
      </c>
      <c r="G15" s="14">
        <v>0.82950402695812675</v>
      </c>
      <c r="H15" s="14">
        <v>0.85268986182161732</v>
      </c>
      <c r="I15" s="14">
        <v>0.84717040459901338</v>
      </c>
      <c r="J15" s="14">
        <v>0.71102397108817583</v>
      </c>
      <c r="K15" s="14">
        <v>0.89507458959629704</v>
      </c>
      <c r="L15" s="14">
        <v>0.82972366330750957</v>
      </c>
      <c r="M15" s="14">
        <v>0.77363138696172984</v>
      </c>
      <c r="N15" s="14">
        <v>0.56732525790288668</v>
      </c>
      <c r="O15" s="19">
        <v>0.78576673465075098</v>
      </c>
      <c r="P15" s="14">
        <v>0.80268167659709122</v>
      </c>
      <c r="Q15" s="14">
        <v>0.8578738676261376</v>
      </c>
      <c r="R15" s="14">
        <v>0.63172869167577317</v>
      </c>
      <c r="S15" s="14">
        <v>0.84790750657154423</v>
      </c>
      <c r="T15" s="14">
        <v>0.64932149898940072</v>
      </c>
      <c r="U15" s="14">
        <v>0.77567923010748285</v>
      </c>
      <c r="V15" s="14">
        <v>0.95221817479762594</v>
      </c>
      <c r="W15" s="14">
        <v>1.17</v>
      </c>
      <c r="X15" s="14">
        <v>0.86</v>
      </c>
      <c r="Y15" s="14">
        <v>0.81</v>
      </c>
      <c r="Z15" s="14">
        <v>0.92</v>
      </c>
      <c r="AA15" s="14">
        <v>0.88</v>
      </c>
      <c r="AB15" s="19">
        <v>0.86</v>
      </c>
      <c r="AC15" s="3"/>
    </row>
    <row r="16" spans="1:29">
      <c r="B16" s="13"/>
      <c r="AC16" s="3"/>
    </row>
    <row r="17" spans="1:29">
      <c r="B17" s="11" t="s">
        <v>40</v>
      </c>
      <c r="C17" s="3">
        <v>35103439.689999998</v>
      </c>
      <c r="D17" s="3">
        <v>37065794.639999986</v>
      </c>
      <c r="E17" s="3">
        <v>31611586.160000008</v>
      </c>
      <c r="F17" s="3">
        <v>38441961.410000026</v>
      </c>
      <c r="G17" s="3">
        <v>20622061.960000001</v>
      </c>
      <c r="H17" s="3">
        <v>28424675.529999994</v>
      </c>
      <c r="I17" s="3">
        <v>28473705.100000005</v>
      </c>
      <c r="J17" s="3">
        <v>51140720.480000012</v>
      </c>
      <c r="K17" s="3">
        <v>21803264.540000003</v>
      </c>
      <c r="L17" s="3">
        <v>32821251.200000007</v>
      </c>
      <c r="M17" s="3">
        <v>35754552.149999999</v>
      </c>
      <c r="N17" s="3">
        <v>35387029.240000017</v>
      </c>
      <c r="O17" s="4">
        <v>396650042.10000002</v>
      </c>
      <c r="P17" s="33">
        <v>28073919.159999996</v>
      </c>
      <c r="Q17" s="33">
        <v>24364802.039999988</v>
      </c>
      <c r="R17" s="33">
        <v>5657570.3100000024</v>
      </c>
      <c r="S17" s="33">
        <v>25688543.280000001</v>
      </c>
      <c r="T17" s="33">
        <v>42751616.500000007</v>
      </c>
      <c r="U17" s="33">
        <v>16679352.660000004</v>
      </c>
      <c r="V17" s="33">
        <v>48118123.789999999</v>
      </c>
      <c r="W17" s="38">
        <v>19548131</v>
      </c>
      <c r="X17" s="38">
        <v>20822811</v>
      </c>
      <c r="Y17" s="38">
        <v>23402029</v>
      </c>
      <c r="Z17" s="113">
        <v>44780163.670000002</v>
      </c>
      <c r="AA17" s="38">
        <v>26966548</v>
      </c>
      <c r="AB17" s="4">
        <v>326853610</v>
      </c>
      <c r="AC17" s="3"/>
    </row>
    <row r="18" spans="1:29">
      <c r="B18" s="12" t="s">
        <v>30</v>
      </c>
      <c r="C18" s="63">
        <v>0.44042562722431666</v>
      </c>
      <c r="D18" s="63">
        <v>0.39406901272065881</v>
      </c>
      <c r="E18" s="63">
        <v>0.34485183598659153</v>
      </c>
      <c r="F18" s="63">
        <v>0.40610215373191144</v>
      </c>
      <c r="G18" s="63">
        <v>0.21537281865240657</v>
      </c>
      <c r="H18" s="63">
        <v>0.32251986576670011</v>
      </c>
      <c r="I18" s="63">
        <v>0.33113586788230809</v>
      </c>
      <c r="J18" s="63">
        <v>0.41617275036774948</v>
      </c>
      <c r="K18" s="63">
        <v>0.26823096877741048</v>
      </c>
      <c r="L18" s="63">
        <v>0.28258671272568381</v>
      </c>
      <c r="M18" s="63">
        <v>0.38700141256970999</v>
      </c>
      <c r="N18" s="63">
        <v>0.3930197013237765</v>
      </c>
      <c r="O18" s="64">
        <v>0.35017970555094391</v>
      </c>
      <c r="P18" s="63">
        <v>0.42021365394724619</v>
      </c>
      <c r="Q18" s="63">
        <v>0.35467513971910314</v>
      </c>
      <c r="R18" s="63">
        <v>0.11309876426707323</v>
      </c>
      <c r="S18" s="63">
        <v>0.36655097732210074</v>
      </c>
      <c r="T18" s="63">
        <v>0.39330186812640849</v>
      </c>
      <c r="U18" s="63">
        <v>0.19938917521707278</v>
      </c>
      <c r="V18" s="63">
        <v>0.52269063820181061</v>
      </c>
      <c r="W18" s="63">
        <v>0.22</v>
      </c>
      <c r="X18" s="63">
        <v>0.33</v>
      </c>
      <c r="Y18" s="63">
        <v>0.32</v>
      </c>
      <c r="Z18" s="63">
        <v>0.32</v>
      </c>
      <c r="AA18" s="63">
        <v>0.27</v>
      </c>
      <c r="AB18" s="64">
        <v>0.33</v>
      </c>
      <c r="AC18" s="3"/>
    </row>
    <row r="19" spans="1:29">
      <c r="B19" s="13"/>
      <c r="D19" s="34"/>
      <c r="AC19" s="3"/>
    </row>
    <row r="20" spans="1:29">
      <c r="B20" s="11" t="s">
        <v>41</v>
      </c>
      <c r="C20" s="3">
        <v>79703444.850000039</v>
      </c>
      <c r="D20" s="3">
        <v>94059145.589999944</v>
      </c>
      <c r="E20" s="3">
        <v>91667153.429999784</v>
      </c>
      <c r="F20" s="3">
        <v>94660816.390000015</v>
      </c>
      <c r="G20" s="3">
        <v>95750531.980000019</v>
      </c>
      <c r="H20" s="3">
        <v>88133099.840000048</v>
      </c>
      <c r="I20" s="3">
        <v>85987982.159999937</v>
      </c>
      <c r="J20" s="3">
        <v>122883395.02000001</v>
      </c>
      <c r="K20" s="3">
        <v>81285411.000000089</v>
      </c>
      <c r="L20" s="3">
        <v>116145769.50000006</v>
      </c>
      <c r="M20" s="3">
        <v>92388686.420000046</v>
      </c>
      <c r="N20" s="3">
        <v>90038817.700000137</v>
      </c>
      <c r="O20" s="4">
        <v>1132704253.8800001</v>
      </c>
      <c r="P20" s="3">
        <v>66808679.099999949</v>
      </c>
      <c r="Q20" s="3">
        <v>68696108.950000018</v>
      </c>
      <c r="R20" s="3">
        <v>50023272.549999975</v>
      </c>
      <c r="S20" s="3">
        <v>70081775.440000013</v>
      </c>
      <c r="T20" s="3">
        <v>108699245.96000011</v>
      </c>
      <c r="U20" s="3">
        <v>83652247.629999861</v>
      </c>
      <c r="V20" s="3">
        <v>92058514.680000097</v>
      </c>
      <c r="W20" s="38">
        <v>88122837</v>
      </c>
      <c r="X20" s="38">
        <v>63726171</v>
      </c>
      <c r="Y20" s="3">
        <v>72498993</v>
      </c>
      <c r="Z20" s="3">
        <v>139877881.80000001</v>
      </c>
      <c r="AA20" s="38">
        <v>101124603</v>
      </c>
      <c r="AB20" s="4">
        <v>1005370330</v>
      </c>
      <c r="AC20" s="3"/>
    </row>
    <row r="21" spans="1:29">
      <c r="B21" s="12" t="s">
        <v>21</v>
      </c>
      <c r="C21" s="14">
        <v>1.8030266444653335E-2</v>
      </c>
      <c r="D21" s="14">
        <v>2.0772486675760173E-2</v>
      </c>
      <c r="E21" s="14">
        <v>1.8708794038587408E-2</v>
      </c>
      <c r="F21" s="14">
        <v>2.1230505518394827E-2</v>
      </c>
      <c r="G21" s="14">
        <v>1.7579619426968444E-2</v>
      </c>
      <c r="H21" s="14">
        <v>1.7401336640024741E-2</v>
      </c>
      <c r="I21" s="14">
        <v>1.666539051643582E-2</v>
      </c>
      <c r="J21" s="14">
        <v>2.3790717661101544E-2</v>
      </c>
      <c r="K21" s="14">
        <v>1.7581321527892955E-2</v>
      </c>
      <c r="L21" s="14">
        <v>2.2256105409451984E-2</v>
      </c>
      <c r="M21" s="14">
        <v>1.7880996036732957E-2</v>
      </c>
      <c r="N21" s="14">
        <v>2.0096582567028076E-2</v>
      </c>
      <c r="O21" s="19">
        <v>2.0717109064844058E-2</v>
      </c>
      <c r="P21" s="14">
        <v>1.2845610196132123E-2</v>
      </c>
      <c r="Q21" s="14">
        <v>1.52743176257431E-2</v>
      </c>
      <c r="R21" s="14">
        <v>1.114566678156576E-2</v>
      </c>
      <c r="S21" s="14">
        <v>1.3562979154489329E-2</v>
      </c>
      <c r="T21" s="14">
        <v>2.0978967714766397E-2</v>
      </c>
      <c r="U21" s="14">
        <v>1.9403899702441184E-2</v>
      </c>
      <c r="V21" s="14">
        <v>1.800885104954144E-2</v>
      </c>
      <c r="W21" s="34">
        <v>0.02</v>
      </c>
      <c r="X21" s="34">
        <v>0.01</v>
      </c>
      <c r="Y21" s="34">
        <v>0.01</v>
      </c>
      <c r="Z21" s="14">
        <v>0.03</v>
      </c>
      <c r="AA21" s="14">
        <v>0.02</v>
      </c>
      <c r="AB21" s="19">
        <v>0.02</v>
      </c>
      <c r="AC21" s="3"/>
    </row>
    <row r="22" spans="1:29">
      <c r="AC22" s="3"/>
    </row>
    <row r="23" spans="1:29">
      <c r="B23" s="11" t="s">
        <v>22</v>
      </c>
      <c r="C23" s="3">
        <v>4420536163.1599827</v>
      </c>
      <c r="D23" s="3">
        <v>4528063830.6900167</v>
      </c>
      <c r="E23" s="3">
        <v>4899682643.4100313</v>
      </c>
      <c r="F23" s="3">
        <v>4458717024.3300467</v>
      </c>
      <c r="G23" s="3">
        <v>5446678318.4800682</v>
      </c>
      <c r="H23" s="3">
        <v>5064731615.9199791</v>
      </c>
      <c r="I23" s="3">
        <v>5159674000.7500257</v>
      </c>
      <c r="J23" s="3">
        <v>5165182352.6499844</v>
      </c>
      <c r="K23" s="3">
        <v>4623395964.3500013</v>
      </c>
      <c r="L23" s="3">
        <v>5218602597.5000057</v>
      </c>
      <c r="M23" s="3">
        <v>5166864655.0900087</v>
      </c>
      <c r="N23" s="3">
        <v>4480304917.4999743</v>
      </c>
      <c r="O23" s="4">
        <v>54674822164.360031</v>
      </c>
      <c r="P23" s="3">
        <v>5200895720.79</v>
      </c>
      <c r="Q23" s="3">
        <v>4497491189.6699495</v>
      </c>
      <c r="R23" s="3">
        <v>4488136378.9500113</v>
      </c>
      <c r="S23" s="3">
        <v>5167137296.4399958</v>
      </c>
      <c r="T23" s="3">
        <v>5181343879.1599998</v>
      </c>
      <c r="U23" s="3">
        <v>4311104928.0199928</v>
      </c>
      <c r="V23" s="3">
        <v>5111848303.1900129</v>
      </c>
      <c r="W23" s="38">
        <v>4974859555</v>
      </c>
      <c r="X23" s="38">
        <v>5147685353</v>
      </c>
      <c r="Y23" s="3">
        <v>5348223452</v>
      </c>
      <c r="Z23" s="3">
        <v>5033126887.4899998</v>
      </c>
      <c r="AA23" s="38">
        <v>4935182479</v>
      </c>
      <c r="AB23" s="4">
        <v>59397035423</v>
      </c>
      <c r="AC23" s="3"/>
    </row>
    <row r="24" spans="1:29">
      <c r="B24" s="11"/>
      <c r="AC24" s="3"/>
    </row>
    <row r="25" spans="1:29">
      <c r="B25" s="11" t="s">
        <v>23</v>
      </c>
      <c r="C25" s="3">
        <v>376808820.36000055</v>
      </c>
      <c r="D25" s="3">
        <v>476354083.87999976</v>
      </c>
      <c r="E25" s="3">
        <v>494858777.19999969</v>
      </c>
      <c r="F25" s="3">
        <v>373209185.77000064</v>
      </c>
      <c r="G25" s="3">
        <v>508922181.30000043</v>
      </c>
      <c r="H25" s="3">
        <v>528651793.38</v>
      </c>
      <c r="I25" s="3">
        <v>441050441.01999944</v>
      </c>
      <c r="J25" s="3">
        <v>598741773.95999968</v>
      </c>
      <c r="K25" s="3">
        <v>490893498.31000143</v>
      </c>
      <c r="L25" s="3">
        <v>512934678.31000018</v>
      </c>
      <c r="M25" s="3">
        <v>567605718.96999943</v>
      </c>
      <c r="N25" s="3">
        <v>528650931.37000084</v>
      </c>
      <c r="O25" s="4">
        <v>5898681883.8300018</v>
      </c>
      <c r="P25" s="33">
        <v>560340338.06999958</v>
      </c>
      <c r="Q25" s="33">
        <v>445979604.69999987</v>
      </c>
      <c r="R25" s="33">
        <v>391372904.58000052</v>
      </c>
      <c r="S25" s="33">
        <v>551803712.84999967</v>
      </c>
      <c r="T25" s="33">
        <v>474992902.69999939</v>
      </c>
      <c r="U25" s="33">
        <v>423529116.73000079</v>
      </c>
      <c r="V25" s="33">
        <v>568981060.62000179</v>
      </c>
      <c r="W25" s="38">
        <v>537960801</v>
      </c>
      <c r="X25" s="38">
        <v>451564354</v>
      </c>
      <c r="Y25" s="38">
        <v>516539161</v>
      </c>
      <c r="Z25" s="91">
        <v>468683959.74000001</v>
      </c>
      <c r="AA25" s="38">
        <v>454745262.69999999</v>
      </c>
      <c r="AB25" s="4">
        <v>5846493179</v>
      </c>
      <c r="AC25" s="3"/>
    </row>
    <row r="26" spans="1:29">
      <c r="B26" s="12" t="s">
        <v>42</v>
      </c>
      <c r="C26" s="63">
        <v>9.3159814190289958E-2</v>
      </c>
      <c r="D26" s="63">
        <v>7.7811434591032874E-2</v>
      </c>
      <c r="E26" s="63">
        <v>6.388001510019499E-2</v>
      </c>
      <c r="F26" s="63">
        <v>0.10300379217807043</v>
      </c>
      <c r="G26" s="63">
        <v>4.0521051582626283E-2</v>
      </c>
      <c r="H26" s="63">
        <v>5.3768238159684185E-2</v>
      </c>
      <c r="I26" s="63">
        <v>6.4558840558349803E-2</v>
      </c>
      <c r="J26" s="63">
        <v>8.5413650264891297E-2</v>
      </c>
      <c r="K26" s="63">
        <v>4.4415468151568681E-2</v>
      </c>
      <c r="L26" s="63">
        <v>6.3987194837631864E-2</v>
      </c>
      <c r="M26" s="63">
        <v>6.2991881432910277E-2</v>
      </c>
      <c r="N26" s="63">
        <v>6.6938365450892892E-2</v>
      </c>
      <c r="O26" s="64">
        <v>6.724384360976185E-2</v>
      </c>
      <c r="P26" s="63">
        <v>5.0101549455989568E-2</v>
      </c>
      <c r="Q26" s="63">
        <v>5.4632099278148882E-2</v>
      </c>
      <c r="R26" s="63">
        <v>1.4455702588996011E-2</v>
      </c>
      <c r="S26" s="63">
        <v>4.6553770266100192E-2</v>
      </c>
      <c r="T26" s="63">
        <v>9.0004747980416633E-2</v>
      </c>
      <c r="U26" s="63">
        <v>3.938183232543388E-2</v>
      </c>
      <c r="V26" s="63">
        <v>8.456893756281994E-2</v>
      </c>
      <c r="W26" s="63">
        <v>0.04</v>
      </c>
      <c r="X26" s="63">
        <v>0.05</v>
      </c>
      <c r="Y26" s="63">
        <v>0.05</v>
      </c>
      <c r="Z26" s="63">
        <v>0.1</v>
      </c>
      <c r="AA26" s="63">
        <v>0.06</v>
      </c>
      <c r="AB26" s="64">
        <v>0.06</v>
      </c>
    </row>
    <row r="27" spans="1:29">
      <c r="W27" s="34"/>
      <c r="X27" s="34"/>
      <c r="Y27" s="34"/>
      <c r="Z27" s="34"/>
      <c r="AA27" s="34"/>
      <c r="AB27" s="34"/>
    </row>
    <row r="28" spans="1:29">
      <c r="A28" s="2" t="s">
        <v>19</v>
      </c>
      <c r="C28" s="76"/>
      <c r="D28" s="58"/>
      <c r="E28" s="58"/>
      <c r="AB28" s="34"/>
    </row>
    <row r="29" spans="1:29">
      <c r="C29" s="58"/>
      <c r="D29" s="75"/>
      <c r="E29" s="76"/>
      <c r="W29" s="34"/>
      <c r="X29" s="34"/>
      <c r="Y29" s="34"/>
      <c r="Z29" s="34"/>
      <c r="AA29" s="34"/>
      <c r="AB29" s="34"/>
    </row>
    <row r="30" spans="1:29">
      <c r="A30" s="35"/>
      <c r="B30" s="35"/>
      <c r="G30" s="2"/>
      <c r="H30" s="2"/>
      <c r="W30" s="34"/>
      <c r="X30" s="34"/>
      <c r="Y30" s="34"/>
      <c r="Z30" s="34"/>
      <c r="AA30" s="34"/>
      <c r="AB30" s="34"/>
    </row>
    <row r="31" spans="1:29">
      <c r="A31" s="35"/>
      <c r="B31" s="35"/>
      <c r="U31" s="125"/>
      <c r="W31" s="34"/>
      <c r="X31" s="34"/>
      <c r="Y31" s="34"/>
      <c r="Z31" s="34"/>
      <c r="AA31" s="34"/>
      <c r="AB31" s="34"/>
    </row>
    <row r="32" spans="1:29">
      <c r="U32" s="122"/>
    </row>
    <row r="34" spans="1:22">
      <c r="V34" s="34"/>
    </row>
    <row r="36" spans="1:22">
      <c r="H36" s="4">
        <v>396650042.10000002</v>
      </c>
    </row>
    <row r="38" spans="1:22">
      <c r="H38" s="4">
        <v>326853610</v>
      </c>
    </row>
    <row r="40" spans="1:22">
      <c r="I40" s="3">
        <f>H38*100</f>
        <v>32685361000</v>
      </c>
    </row>
    <row r="41" spans="1:22">
      <c r="H41" s="3">
        <f>100-I41</f>
        <v>17.596476665040555</v>
      </c>
      <c r="I41" s="3">
        <f>I40/H36</f>
        <v>82.403523334959445</v>
      </c>
    </row>
    <row r="42" spans="1:22">
      <c r="A42" s="2" t="s">
        <v>86</v>
      </c>
    </row>
  </sheetData>
  <mergeCells count="2">
    <mergeCell ref="C2:O2"/>
    <mergeCell ref="P2:AB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6"/>
  <sheetViews>
    <sheetView zoomScale="98" zoomScaleNormal="98" workbookViewId="0">
      <selection activeCell="W17" sqref="W17"/>
    </sheetView>
  </sheetViews>
  <sheetFormatPr baseColWidth="10" defaultRowHeight="12.75"/>
  <cols>
    <col min="1" max="1" width="10.42578125" style="41" customWidth="1"/>
    <col min="2" max="2" width="11.7109375" style="38" bestFit="1" customWidth="1"/>
    <col min="3" max="3" width="10.140625" style="38" bestFit="1" customWidth="1"/>
    <col min="4" max="7" width="9.5703125" style="38" bestFit="1" customWidth="1"/>
    <col min="8" max="8" width="10.42578125" style="38" customWidth="1"/>
    <col min="9" max="13" width="9.5703125" style="38" bestFit="1" customWidth="1"/>
    <col min="14" max="14" width="10.85546875" style="39" bestFit="1" customWidth="1"/>
    <col min="15" max="15" width="9.5703125" style="38" bestFit="1" customWidth="1"/>
    <col min="16" max="16" width="11.5703125" style="38" customWidth="1"/>
    <col min="17" max="17" width="14.42578125" style="38" customWidth="1"/>
    <col min="18" max="24" width="9.5703125" style="38" customWidth="1"/>
    <col min="25" max="25" width="11.7109375" style="38" customWidth="1"/>
    <col min="26" max="26" width="9.5703125" style="38" customWidth="1"/>
    <col min="27" max="27" width="10.85546875" style="39" bestFit="1" customWidth="1"/>
    <col min="28" max="16384" width="11.42578125" style="38"/>
  </cols>
  <sheetData>
    <row r="1" spans="1:27">
      <c r="A1" s="37" t="s">
        <v>87</v>
      </c>
      <c r="G1" s="57"/>
    </row>
    <row r="2" spans="1:27">
      <c r="A2" s="40" t="s">
        <v>24</v>
      </c>
      <c r="G2" s="57"/>
    </row>
    <row r="3" spans="1:27">
      <c r="B3" s="131">
        <v>2012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  <c r="O3" s="131">
        <v>2013</v>
      </c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3"/>
    </row>
    <row r="4" spans="1:27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51" t="s">
        <v>5</v>
      </c>
      <c r="S4" s="51" t="s">
        <v>6</v>
      </c>
      <c r="T4" s="51" t="s">
        <v>7</v>
      </c>
      <c r="U4" s="51" t="s">
        <v>8</v>
      </c>
      <c r="V4" s="51" t="s">
        <v>9</v>
      </c>
      <c r="W4" s="51" t="s">
        <v>10</v>
      </c>
      <c r="X4" s="51" t="s">
        <v>11</v>
      </c>
      <c r="Y4" s="51" t="s">
        <v>12</v>
      </c>
      <c r="Z4" s="51" t="s">
        <v>13</v>
      </c>
      <c r="AA4" s="45" t="s">
        <v>14</v>
      </c>
    </row>
    <row r="5" spans="1:27">
      <c r="A5" s="42" t="s">
        <v>25</v>
      </c>
      <c r="B5" s="43">
        <v>159718841.63999945</v>
      </c>
      <c r="C5" s="44">
        <v>28365041.120000243</v>
      </c>
      <c r="D5" s="44">
        <v>130703974.80000031</v>
      </c>
      <c r="E5" s="44">
        <v>52247918.229999363</v>
      </c>
      <c r="F5" s="44">
        <v>113869717.69999957</v>
      </c>
      <c r="G5" s="44">
        <v>-12237480.379999995</v>
      </c>
      <c r="H5" s="44">
        <v>129307528.98000056</v>
      </c>
      <c r="I5" s="44">
        <v>-31469442.959999681</v>
      </c>
      <c r="J5" s="44">
        <v>1432914.6899985671</v>
      </c>
      <c r="K5" s="44">
        <v>43090007.689999819</v>
      </c>
      <c r="L5" s="44">
        <v>-29233824.969999433</v>
      </c>
      <c r="M5" s="44">
        <v>-67196777.370000839</v>
      </c>
      <c r="N5" s="51">
        <v>518598419.16999781</v>
      </c>
      <c r="O5" s="43">
        <v>-70591672.639999449</v>
      </c>
      <c r="P5" s="44">
        <v>57888002.760000467</v>
      </c>
      <c r="Q5" s="44">
        <v>111239208.86999965</v>
      </c>
      <c r="R5" s="44">
        <v>90043885.640001655</v>
      </c>
      <c r="S5" s="44">
        <v>119554876.56999952</v>
      </c>
      <c r="T5" s="44">
        <v>89894947.569998562</v>
      </c>
      <c r="U5" s="44">
        <v>-58064700.600001216</v>
      </c>
      <c r="V5" s="44">
        <v>-9356718</v>
      </c>
      <c r="W5" s="44">
        <v>47150533</v>
      </c>
      <c r="X5" s="44">
        <v>6449335</v>
      </c>
      <c r="Y5" s="44">
        <v>78841099</v>
      </c>
      <c r="Z5" s="44">
        <v>109728576</v>
      </c>
      <c r="AA5" s="45">
        <v>572777373</v>
      </c>
    </row>
    <row r="6" spans="1:27">
      <c r="A6" s="46" t="s">
        <v>32</v>
      </c>
      <c r="B6" s="47">
        <v>-16743061.079999998</v>
      </c>
      <c r="C6" s="48">
        <v>-24408092.929999989</v>
      </c>
      <c r="D6" s="48">
        <v>-4321192.9100000076</v>
      </c>
      <c r="E6" s="48">
        <v>-22447313.990000024</v>
      </c>
      <c r="F6" s="48">
        <v>-3407221.2899999991</v>
      </c>
      <c r="G6" s="48">
        <v>-11308433.719999999</v>
      </c>
      <c r="H6" s="48">
        <v>-13273850.650000004</v>
      </c>
      <c r="I6" s="48">
        <v>-34750281.540000021</v>
      </c>
      <c r="J6" s="48">
        <v>-6386375.5300000049</v>
      </c>
      <c r="K6" s="48">
        <v>-15806964.710000001</v>
      </c>
      <c r="L6" s="48">
        <v>-20398723.050000001</v>
      </c>
      <c r="M6" s="48">
        <v>-19570903.87000002</v>
      </c>
      <c r="N6" s="67">
        <v>-192822415.2700001</v>
      </c>
      <c r="O6" s="47">
        <v>-10805710.519999996</v>
      </c>
      <c r="P6" s="48">
        <v>-11612109.999999983</v>
      </c>
      <c r="Q6" s="48">
        <v>6019768.5299999956</v>
      </c>
      <c r="R6" s="48">
        <v>-8064504.9100000076</v>
      </c>
      <c r="S6" s="48">
        <v>-24577729.000000015</v>
      </c>
      <c r="T6" s="48">
        <v>-1108755.3100000024</v>
      </c>
      <c r="U6" s="48">
        <v>-33389913.979999993</v>
      </c>
      <c r="V6" s="48">
        <v>-3979085</v>
      </c>
      <c r="W6" s="48">
        <v>-8083947</v>
      </c>
      <c r="X6" s="48">
        <v>-9965993</v>
      </c>
      <c r="Y6" s="48">
        <v>-22767520</v>
      </c>
      <c r="Z6" s="48">
        <v>9760437</v>
      </c>
      <c r="AA6" s="49">
        <v>-118575063</v>
      </c>
    </row>
    <row r="8" spans="1:27">
      <c r="A8" s="2" t="s">
        <v>19</v>
      </c>
    </row>
    <row r="10" spans="1:27">
      <c r="V10" s="3"/>
      <c r="Z10" s="91"/>
    </row>
    <row r="11" spans="1:27">
      <c r="Y11" s="91"/>
    </row>
    <row r="12" spans="1:27">
      <c r="A12" s="60"/>
      <c r="B12" s="59"/>
      <c r="C12" s="59"/>
      <c r="P12" s="109"/>
      <c r="Q12" s="109"/>
      <c r="R12" s="109"/>
    </row>
    <row r="13" spans="1:27">
      <c r="A13" s="59"/>
      <c r="B13" s="79"/>
      <c r="C13" s="79"/>
      <c r="P13" s="109"/>
      <c r="Q13" s="109"/>
      <c r="R13" s="109"/>
    </row>
    <row r="14" spans="1:27">
      <c r="A14" s="60"/>
      <c r="B14" s="117"/>
      <c r="C14" s="79"/>
      <c r="P14" s="109"/>
      <c r="Q14" s="109"/>
      <c r="R14" s="109"/>
    </row>
    <row r="15" spans="1:27">
      <c r="A15" s="60"/>
      <c r="B15" s="79"/>
      <c r="C15" s="79"/>
      <c r="P15" s="127"/>
      <c r="Q15" s="109"/>
      <c r="R15" s="109"/>
      <c r="V15" s="3"/>
      <c r="Z15" s="91"/>
    </row>
    <row r="16" spans="1:27">
      <c r="A16" s="60"/>
      <c r="B16" s="79"/>
      <c r="C16" s="79"/>
      <c r="P16" s="127"/>
      <c r="Q16" s="109"/>
      <c r="R16" s="109"/>
      <c r="W16" s="3"/>
      <c r="Y16" s="113"/>
    </row>
    <row r="17" spans="1:18">
      <c r="A17" s="60"/>
      <c r="B17" s="79"/>
      <c r="C17" s="79"/>
      <c r="P17" s="109"/>
      <c r="Q17" s="109"/>
      <c r="R17" s="109"/>
    </row>
    <row r="18" spans="1:18">
      <c r="A18" s="59"/>
      <c r="B18" s="79"/>
      <c r="C18" s="79"/>
      <c r="P18" s="109"/>
      <c r="Q18" s="109"/>
      <c r="R18" s="109"/>
    </row>
    <row r="19" spans="1:18">
      <c r="A19" s="60"/>
      <c r="B19" s="116"/>
      <c r="C19" s="79"/>
      <c r="P19" s="109"/>
      <c r="Q19" s="109"/>
      <c r="R19" s="109"/>
    </row>
    <row r="20" spans="1:18">
      <c r="A20" s="60"/>
      <c r="B20" s="79"/>
      <c r="C20" s="79"/>
      <c r="P20" s="127"/>
      <c r="Q20" s="109"/>
      <c r="R20" s="109"/>
    </row>
    <row r="21" spans="1:18">
      <c r="A21" s="60"/>
      <c r="B21" s="59"/>
      <c r="C21" s="59"/>
      <c r="P21" s="127"/>
      <c r="Q21" s="109"/>
      <c r="R21" s="109"/>
    </row>
    <row r="22" spans="1:18">
      <c r="P22" s="109"/>
      <c r="Q22" s="109"/>
      <c r="R22" s="109"/>
    </row>
    <row r="23" spans="1:18">
      <c r="P23" s="109"/>
      <c r="Q23" s="109"/>
      <c r="R23" s="109"/>
    </row>
    <row r="24" spans="1:18">
      <c r="P24" s="109"/>
      <c r="Q24" s="109"/>
      <c r="R24" s="109"/>
    </row>
    <row r="25" spans="1:18">
      <c r="P25" s="109"/>
      <c r="Q25" s="109"/>
      <c r="R25" s="109"/>
    </row>
    <row r="26" spans="1:18">
      <c r="P26" s="109"/>
      <c r="Q26" s="109"/>
      <c r="R26" s="109"/>
    </row>
  </sheetData>
  <mergeCells count="2">
    <mergeCell ref="B3:N3"/>
    <mergeCell ref="O3:AA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Borisra</cp:lastModifiedBy>
  <cp:lastPrinted>2013-03-15T16:03:44Z</cp:lastPrinted>
  <dcterms:created xsi:type="dcterms:W3CDTF">2012-08-08T14:07:15Z</dcterms:created>
  <dcterms:modified xsi:type="dcterms:W3CDTF">2014-05-21T22:01:11Z</dcterms:modified>
</cp:coreProperties>
</file>